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7830"/>
  </bookViews>
  <sheets>
    <sheet name="Sheet1" sheetId="1" r:id="rId1"/>
  </sheets>
  <definedNames>
    <definedName name="_R1">Sheet1!$B$2</definedName>
    <definedName name="_R2">Sheet1!$B$3</definedName>
    <definedName name="_TR1">Sheet1!$H$10</definedName>
    <definedName name="_TR2">Sheet1!#REF!</definedName>
    <definedName name="D">Sheet1!$B$4</definedName>
    <definedName name="Xl">Sheet1!$B$6</definedName>
    <definedName name="Xm">Sheet1!$B$8</definedName>
    <definedName name="Xr">Sheet1!$B$7</definedName>
    <definedName name="Zc">Sheet1!$B$5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6" i="1"/>
  <c r="O116" s="1"/>
  <c r="I115"/>
  <c r="O115" s="1"/>
  <c r="S117"/>
  <c r="Q117"/>
  <c r="I15"/>
  <c r="I16"/>
  <c r="I17"/>
  <c r="H7"/>
  <c r="I96" l="1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95"/>
  <c r="I94"/>
  <c r="I93"/>
  <c r="O93" s="1"/>
  <c r="M92"/>
  <c r="Q92"/>
  <c r="M93"/>
  <c r="Q93"/>
  <c r="I90"/>
  <c r="I89"/>
  <c r="I8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68"/>
  <c r="I67"/>
  <c r="I66"/>
  <c r="I63"/>
  <c r="O63" s="1"/>
  <c r="I62"/>
  <c r="O62" s="1"/>
  <c r="I45"/>
  <c r="I46"/>
  <c r="O46" s="1"/>
  <c r="I47"/>
  <c r="O47" s="1"/>
  <c r="I48"/>
  <c r="O48" s="1"/>
  <c r="I49"/>
  <c r="I50"/>
  <c r="O50" s="1"/>
  <c r="I51"/>
  <c r="O51" s="1"/>
  <c r="I52"/>
  <c r="O52" s="1"/>
  <c r="I53"/>
  <c r="I54"/>
  <c r="O54" s="1"/>
  <c r="I55"/>
  <c r="O55" s="1"/>
  <c r="I56"/>
  <c r="O56" s="1"/>
  <c r="I57"/>
  <c r="I58"/>
  <c r="O58" s="1"/>
  <c r="I59"/>
  <c r="O59" s="1"/>
  <c r="I60"/>
  <c r="O60" s="1"/>
  <c r="I61"/>
  <c r="I44"/>
  <c r="O44" s="1"/>
  <c r="I43"/>
  <c r="O43" s="1"/>
  <c r="I42"/>
  <c r="O42" s="1"/>
  <c r="I39"/>
  <c r="O39" s="1"/>
  <c r="I38"/>
  <c r="O38" s="1"/>
  <c r="I37"/>
  <c r="O37" s="1"/>
  <c r="Q14"/>
  <c r="Q15"/>
  <c r="Q37"/>
  <c r="Q38"/>
  <c r="Q41"/>
  <c r="Q42"/>
  <c r="Q66"/>
  <c r="Q88"/>
  <c r="Q89"/>
  <c r="Q13"/>
  <c r="O45"/>
  <c r="O49"/>
  <c r="O53"/>
  <c r="O57"/>
  <c r="O61"/>
  <c r="M14"/>
  <c r="M15"/>
  <c r="M41"/>
  <c r="M42"/>
  <c r="M66"/>
  <c r="M13"/>
  <c r="O17"/>
  <c r="I18"/>
  <c r="O18" s="1"/>
  <c r="I19"/>
  <c r="O19" s="1"/>
  <c r="I20"/>
  <c r="O20" s="1"/>
  <c r="I21"/>
  <c r="O21" s="1"/>
  <c r="I22"/>
  <c r="O22" s="1"/>
  <c r="I23"/>
  <c r="O23" s="1"/>
  <c r="I24"/>
  <c r="O24" s="1"/>
  <c r="I25"/>
  <c r="O25" s="1"/>
  <c r="I26"/>
  <c r="O26" s="1"/>
  <c r="I27"/>
  <c r="O27" s="1"/>
  <c r="I28"/>
  <c r="O28" s="1"/>
  <c r="I29"/>
  <c r="O29" s="1"/>
  <c r="I30"/>
  <c r="O30" s="1"/>
  <c r="I31"/>
  <c r="O31" s="1"/>
  <c r="I32"/>
  <c r="O32" s="1"/>
  <c r="I33"/>
  <c r="O33" s="1"/>
  <c r="I34"/>
  <c r="O34" s="1"/>
  <c r="I35"/>
  <c r="O35" s="1"/>
  <c r="I36"/>
  <c r="O36" s="1"/>
  <c r="O16"/>
  <c r="O15"/>
  <c r="G40"/>
  <c r="S40" s="1"/>
  <c r="B8"/>
  <c r="I64" s="1"/>
  <c r="I117" l="1"/>
  <c r="O117" s="1"/>
  <c r="G117"/>
  <c r="I91"/>
  <c r="G64"/>
  <c r="G91"/>
  <c r="G92" s="1"/>
  <c r="S92" s="1"/>
  <c r="I92"/>
  <c r="O92" s="1"/>
  <c r="I65"/>
  <c r="I14"/>
  <c r="O14" s="1"/>
  <c r="I41"/>
  <c r="O41" s="1"/>
  <c r="I40"/>
  <c r="O40" s="1"/>
  <c r="I13"/>
  <c r="O13" s="1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G39"/>
  <c r="S39" s="1"/>
  <c r="G38"/>
  <c r="S38" s="1"/>
  <c r="G37"/>
  <c r="S37" s="1"/>
  <c r="H10"/>
  <c r="U92" l="1"/>
  <c r="S91"/>
  <c r="E39"/>
  <c r="M39" s="1"/>
  <c r="E89"/>
  <c r="E90"/>
  <c r="E91" s="1"/>
  <c r="M91" s="1"/>
  <c r="O64"/>
  <c r="G14"/>
  <c r="S14" s="1"/>
  <c r="U14" s="1"/>
  <c r="G65"/>
  <c r="S65" s="1"/>
  <c r="M89"/>
  <c r="E40"/>
  <c r="M40" s="1"/>
  <c r="G41"/>
  <c r="S41" s="1"/>
  <c r="U41" s="1"/>
  <c r="E37"/>
  <c r="M37" s="1"/>
  <c r="U37" s="1"/>
  <c r="E38"/>
  <c r="M38" s="1"/>
  <c r="U38" s="1"/>
  <c r="G13"/>
  <c r="S13" s="1"/>
  <c r="U13" s="1"/>
  <c r="D32"/>
  <c r="E59" s="1"/>
  <c r="D28"/>
  <c r="E55" s="1"/>
  <c r="D24"/>
  <c r="E51" s="1"/>
  <c r="D36"/>
  <c r="E63" s="1"/>
  <c r="E87" s="1"/>
  <c r="E88" s="1"/>
  <c r="M88" s="1"/>
  <c r="D20"/>
  <c r="E47" s="1"/>
  <c r="D35"/>
  <c r="E62" s="1"/>
  <c r="D31"/>
  <c r="E58" s="1"/>
  <c r="D27"/>
  <c r="E54" s="1"/>
  <c r="D23"/>
  <c r="E50" s="1"/>
  <c r="D19"/>
  <c r="E46" s="1"/>
  <c r="D34"/>
  <c r="E61" s="1"/>
  <c r="D30"/>
  <c r="E57" s="1"/>
  <c r="D26"/>
  <c r="E53" s="1"/>
  <c r="D22"/>
  <c r="E49" s="1"/>
  <c r="D18"/>
  <c r="E45" s="1"/>
  <c r="D16"/>
  <c r="E43" s="1"/>
  <c r="D33"/>
  <c r="E60" s="1"/>
  <c r="D29"/>
  <c r="E56" s="1"/>
  <c r="D25"/>
  <c r="E52" s="1"/>
  <c r="D21"/>
  <c r="E48" s="1"/>
  <c r="D17"/>
  <c r="E44" s="1"/>
  <c r="M90" l="1"/>
  <c r="M48"/>
  <c r="E72"/>
  <c r="M43"/>
  <c r="E67"/>
  <c r="M67" s="1"/>
  <c r="M57"/>
  <c r="E81"/>
  <c r="M81" s="1"/>
  <c r="M54"/>
  <c r="E78"/>
  <c r="M78" s="1"/>
  <c r="M56"/>
  <c r="E80"/>
  <c r="M80" s="1"/>
  <c r="M49"/>
  <c r="E73"/>
  <c r="M73" s="1"/>
  <c r="M46"/>
  <c r="E70"/>
  <c r="M70" s="1"/>
  <c r="M62"/>
  <c r="E86"/>
  <c r="M86" s="1"/>
  <c r="M55"/>
  <c r="E79"/>
  <c r="M79" s="1"/>
  <c r="M52"/>
  <c r="E76"/>
  <c r="M76" s="1"/>
  <c r="M45"/>
  <c r="E69"/>
  <c r="M69" s="1"/>
  <c r="M61"/>
  <c r="E85"/>
  <c r="M85" s="1"/>
  <c r="M58"/>
  <c r="E82"/>
  <c r="M82" s="1"/>
  <c r="M51"/>
  <c r="E75"/>
  <c r="M75" s="1"/>
  <c r="M44"/>
  <c r="E68"/>
  <c r="M68" s="1"/>
  <c r="M60"/>
  <c r="E84"/>
  <c r="M84" s="1"/>
  <c r="M53"/>
  <c r="E77"/>
  <c r="M77" s="1"/>
  <c r="M50"/>
  <c r="E74"/>
  <c r="M74" s="1"/>
  <c r="M47"/>
  <c r="E71"/>
  <c r="M59"/>
  <c r="E83"/>
  <c r="M83" s="1"/>
  <c r="O91"/>
  <c r="E64"/>
  <c r="M63"/>
  <c r="O66"/>
  <c r="O65"/>
  <c r="M71"/>
  <c r="M87"/>
  <c r="M72"/>
  <c r="H21"/>
  <c r="H99" s="1"/>
  <c r="Q99" s="1"/>
  <c r="H30"/>
  <c r="H108" s="1"/>
  <c r="E36"/>
  <c r="H36"/>
  <c r="H114" s="1"/>
  <c r="H115" s="1"/>
  <c r="H18"/>
  <c r="H96" s="1"/>
  <c r="Q96" s="1"/>
  <c r="H34"/>
  <c r="H112" s="1"/>
  <c r="E24"/>
  <c r="H24"/>
  <c r="H102" s="1"/>
  <c r="H29"/>
  <c r="H107" s="1"/>
  <c r="Q107" s="1"/>
  <c r="H22"/>
  <c r="H100" s="1"/>
  <c r="H19"/>
  <c r="H97" s="1"/>
  <c r="Q97" s="1"/>
  <c r="H35"/>
  <c r="H113" s="1"/>
  <c r="E28"/>
  <c r="H28"/>
  <c r="H106" s="1"/>
  <c r="H16"/>
  <c r="H94" s="1"/>
  <c r="H27"/>
  <c r="H105" s="1"/>
  <c r="H25"/>
  <c r="H103" s="1"/>
  <c r="H31"/>
  <c r="H109" s="1"/>
  <c r="H17"/>
  <c r="H95" s="1"/>
  <c r="Q95" s="1"/>
  <c r="H33"/>
  <c r="H111" s="1"/>
  <c r="H26"/>
  <c r="H104" s="1"/>
  <c r="Q104" s="1"/>
  <c r="H23"/>
  <c r="H101" s="1"/>
  <c r="E20"/>
  <c r="H20"/>
  <c r="H98" s="1"/>
  <c r="H32"/>
  <c r="H110" s="1"/>
  <c r="E21"/>
  <c r="E16"/>
  <c r="E30"/>
  <c r="E27"/>
  <c r="E25"/>
  <c r="E18"/>
  <c r="E34"/>
  <c r="E31"/>
  <c r="E29"/>
  <c r="E22"/>
  <c r="E19"/>
  <c r="E35"/>
  <c r="E17"/>
  <c r="E33"/>
  <c r="E26"/>
  <c r="E23"/>
  <c r="F32"/>
  <c r="G32" s="1"/>
  <c r="G110" s="1"/>
  <c r="E32"/>
  <c r="F20"/>
  <c r="G20" s="1"/>
  <c r="G98" s="1"/>
  <c r="F24"/>
  <c r="G24" s="1"/>
  <c r="G102" s="1"/>
  <c r="F28"/>
  <c r="F36"/>
  <c r="F30"/>
  <c r="F23"/>
  <c r="F25"/>
  <c r="F18"/>
  <c r="F34"/>
  <c r="F27"/>
  <c r="F16"/>
  <c r="F29"/>
  <c r="F22"/>
  <c r="F31"/>
  <c r="F21"/>
  <c r="F17"/>
  <c r="F33"/>
  <c r="F26"/>
  <c r="F19"/>
  <c r="F35"/>
  <c r="H116" l="1"/>
  <c r="Q116" s="1"/>
  <c r="Q115"/>
  <c r="M35"/>
  <c r="E113"/>
  <c r="M113" s="1"/>
  <c r="M27"/>
  <c r="E105"/>
  <c r="M105" s="1"/>
  <c r="M28"/>
  <c r="E106"/>
  <c r="M106" s="1"/>
  <c r="M26"/>
  <c r="E104"/>
  <c r="M104" s="1"/>
  <c r="M34"/>
  <c r="E112"/>
  <c r="M112" s="1"/>
  <c r="M32"/>
  <c r="E110"/>
  <c r="M110" s="1"/>
  <c r="M33"/>
  <c r="E111"/>
  <c r="M111" s="1"/>
  <c r="M22"/>
  <c r="E100"/>
  <c r="M100" s="1"/>
  <c r="M18"/>
  <c r="E96"/>
  <c r="M96" s="1"/>
  <c r="M16"/>
  <c r="E94"/>
  <c r="M94" s="1"/>
  <c r="M20"/>
  <c r="E98"/>
  <c r="M98" s="1"/>
  <c r="M24"/>
  <c r="E102"/>
  <c r="M102" s="1"/>
  <c r="M36"/>
  <c r="E114"/>
  <c r="M23"/>
  <c r="E101"/>
  <c r="M101" s="1"/>
  <c r="M31"/>
  <c r="E109"/>
  <c r="M109" s="1"/>
  <c r="M19"/>
  <c r="E97"/>
  <c r="M97" s="1"/>
  <c r="M30"/>
  <c r="E108"/>
  <c r="M108" s="1"/>
  <c r="M17"/>
  <c r="E95"/>
  <c r="M95" s="1"/>
  <c r="M29"/>
  <c r="E107"/>
  <c r="M107" s="1"/>
  <c r="M25"/>
  <c r="E103"/>
  <c r="M103" s="1"/>
  <c r="M21"/>
  <c r="E99"/>
  <c r="M99" s="1"/>
  <c r="H44"/>
  <c r="Q17"/>
  <c r="H46"/>
  <c r="Q19"/>
  <c r="Q105"/>
  <c r="G59"/>
  <c r="S32"/>
  <c r="H55"/>
  <c r="Q28"/>
  <c r="H57"/>
  <c r="Q30"/>
  <c r="Q98"/>
  <c r="Q109"/>
  <c r="Q108"/>
  <c r="H50"/>
  <c r="Q23"/>
  <c r="H61"/>
  <c r="Q34"/>
  <c r="Q114"/>
  <c r="Q112"/>
  <c r="H43"/>
  <c r="Q16"/>
  <c r="Q111"/>
  <c r="O94"/>
  <c r="H58"/>
  <c r="Q31"/>
  <c r="H49"/>
  <c r="Q22"/>
  <c r="Q100"/>
  <c r="Q113"/>
  <c r="S102"/>
  <c r="G51"/>
  <c r="S24"/>
  <c r="H59"/>
  <c r="Q32"/>
  <c r="H53"/>
  <c r="Q26"/>
  <c r="H52"/>
  <c r="Q25"/>
  <c r="H56"/>
  <c r="Q29"/>
  <c r="H45"/>
  <c r="Q18"/>
  <c r="H48"/>
  <c r="Q21"/>
  <c r="Q106"/>
  <c r="Q101"/>
  <c r="G47"/>
  <c r="S20"/>
  <c r="H47"/>
  <c r="Q20"/>
  <c r="H60"/>
  <c r="Q33"/>
  <c r="H54"/>
  <c r="Q27"/>
  <c r="H62"/>
  <c r="Q35"/>
  <c r="H51"/>
  <c r="Q24"/>
  <c r="H63"/>
  <c r="Q36"/>
  <c r="Q103"/>
  <c r="Q110"/>
  <c r="Q102"/>
  <c r="S110"/>
  <c r="Q94"/>
  <c r="M65"/>
  <c r="M64"/>
  <c r="S98"/>
  <c r="M117"/>
  <c r="H39"/>
  <c r="G28"/>
  <c r="G33"/>
  <c r="G34"/>
  <c r="G35"/>
  <c r="G36"/>
  <c r="G114" s="1"/>
  <c r="G21"/>
  <c r="G29"/>
  <c r="G16"/>
  <c r="G18"/>
  <c r="G23"/>
  <c r="G19"/>
  <c r="G26"/>
  <c r="G17"/>
  <c r="G31"/>
  <c r="G22"/>
  <c r="G27"/>
  <c r="G25"/>
  <c r="G30"/>
  <c r="S114" l="1"/>
  <c r="G115"/>
  <c r="S16"/>
  <c r="G94"/>
  <c r="G93" s="1"/>
  <c r="S93" s="1"/>
  <c r="U93" s="1"/>
  <c r="S22"/>
  <c r="G100"/>
  <c r="S100" s="1"/>
  <c r="U100" s="1"/>
  <c r="S19"/>
  <c r="G97"/>
  <c r="S97" s="1"/>
  <c r="U97" s="1"/>
  <c r="S29"/>
  <c r="G107"/>
  <c r="S107" s="1"/>
  <c r="U107" s="1"/>
  <c r="S34"/>
  <c r="U34" s="1"/>
  <c r="G112"/>
  <c r="S112" s="1"/>
  <c r="U112" s="1"/>
  <c r="S27"/>
  <c r="U27" s="1"/>
  <c r="G105"/>
  <c r="S105" s="1"/>
  <c r="U105" s="1"/>
  <c r="S21"/>
  <c r="G99"/>
  <c r="S99" s="1"/>
  <c r="U99" s="1"/>
  <c r="E115"/>
  <c r="M114"/>
  <c r="S26"/>
  <c r="U26" s="1"/>
  <c r="G104"/>
  <c r="S104" s="1"/>
  <c r="U104" s="1"/>
  <c r="S35"/>
  <c r="G113"/>
  <c r="S113" s="1"/>
  <c r="S30"/>
  <c r="U30" s="1"/>
  <c r="G108"/>
  <c r="S108" s="1"/>
  <c r="U108" s="1"/>
  <c r="S31"/>
  <c r="G109"/>
  <c r="S109" s="1"/>
  <c r="U109" s="1"/>
  <c r="S23"/>
  <c r="U23" s="1"/>
  <c r="G101"/>
  <c r="S101" s="1"/>
  <c r="U101" s="1"/>
  <c r="S33"/>
  <c r="U33" s="1"/>
  <c r="G111"/>
  <c r="S111" s="1"/>
  <c r="U111" s="1"/>
  <c r="S25"/>
  <c r="G103"/>
  <c r="S103" s="1"/>
  <c r="U103" s="1"/>
  <c r="S17"/>
  <c r="G95"/>
  <c r="S95" s="1"/>
  <c r="S18"/>
  <c r="G96"/>
  <c r="S96" s="1"/>
  <c r="S28"/>
  <c r="U28" s="1"/>
  <c r="G106"/>
  <c r="S106" s="1"/>
  <c r="U106" s="1"/>
  <c r="U25"/>
  <c r="Q45"/>
  <c r="H69"/>
  <c r="Q69" s="1"/>
  <c r="Q59"/>
  <c r="H83"/>
  <c r="Q83" s="1"/>
  <c r="H64"/>
  <c r="H87"/>
  <c r="Q60"/>
  <c r="H84"/>
  <c r="Q84" s="1"/>
  <c r="S47"/>
  <c r="G71"/>
  <c r="S71" s="1"/>
  <c r="Q55"/>
  <c r="H79"/>
  <c r="Q79" s="1"/>
  <c r="Q46"/>
  <c r="H70"/>
  <c r="Q70" s="1"/>
  <c r="U24"/>
  <c r="Q48"/>
  <c r="H72"/>
  <c r="Q72" s="1"/>
  <c r="Q56"/>
  <c r="H80"/>
  <c r="Q80" s="1"/>
  <c r="Q53"/>
  <c r="H77"/>
  <c r="Q77" s="1"/>
  <c r="S51"/>
  <c r="G75"/>
  <c r="S75" s="1"/>
  <c r="Q49"/>
  <c r="H73"/>
  <c r="Q73" s="1"/>
  <c r="Q43"/>
  <c r="H67"/>
  <c r="Q67" s="1"/>
  <c r="Q50"/>
  <c r="H74"/>
  <c r="Q74" s="1"/>
  <c r="Q52"/>
  <c r="H76"/>
  <c r="Q76" s="1"/>
  <c r="Q58"/>
  <c r="H82"/>
  <c r="Q82" s="1"/>
  <c r="Q61"/>
  <c r="H85"/>
  <c r="Q85" s="1"/>
  <c r="Q62"/>
  <c r="H86"/>
  <c r="Q86" s="1"/>
  <c r="Q51"/>
  <c r="U51" s="1"/>
  <c r="H75"/>
  <c r="Q75" s="1"/>
  <c r="U75" s="1"/>
  <c r="Q54"/>
  <c r="H78"/>
  <c r="Q78" s="1"/>
  <c r="Q47"/>
  <c r="H71"/>
  <c r="Q71" s="1"/>
  <c r="Q57"/>
  <c r="H81"/>
  <c r="Q81" s="1"/>
  <c r="S59"/>
  <c r="G83"/>
  <c r="S83" s="1"/>
  <c r="Q44"/>
  <c r="H68"/>
  <c r="Q68" s="1"/>
  <c r="U22"/>
  <c r="U102"/>
  <c r="U17"/>
  <c r="U35"/>
  <c r="U32"/>
  <c r="U19"/>
  <c r="U20"/>
  <c r="U18"/>
  <c r="U31"/>
  <c r="U16"/>
  <c r="U21"/>
  <c r="U29"/>
  <c r="U113"/>
  <c r="U98"/>
  <c r="H40"/>
  <c r="Q40" s="1"/>
  <c r="U40" s="1"/>
  <c r="Q39"/>
  <c r="U39" s="1"/>
  <c r="U110"/>
  <c r="U114"/>
  <c r="G63"/>
  <c r="G87" s="1"/>
  <c r="S36"/>
  <c r="U36" s="1"/>
  <c r="Q63"/>
  <c r="O96"/>
  <c r="O95"/>
  <c r="G46"/>
  <c r="G58"/>
  <c r="G49"/>
  <c r="G56"/>
  <c r="G61"/>
  <c r="G57"/>
  <c r="G50"/>
  <c r="G48"/>
  <c r="G60"/>
  <c r="G52"/>
  <c r="G44"/>
  <c r="G45"/>
  <c r="G55"/>
  <c r="G54"/>
  <c r="G53"/>
  <c r="G43"/>
  <c r="G67" s="1"/>
  <c r="G62"/>
  <c r="G15"/>
  <c r="S15" s="1"/>
  <c r="U15" s="1"/>
  <c r="G42"/>
  <c r="S42" s="1"/>
  <c r="U42" s="1"/>
  <c r="M115" l="1"/>
  <c r="M116" s="1"/>
  <c r="E116"/>
  <c r="U95"/>
  <c r="G116"/>
  <c r="S116" s="1"/>
  <c r="S115"/>
  <c r="U83"/>
  <c r="U96"/>
  <c r="U47"/>
  <c r="Q87"/>
  <c r="H90"/>
  <c r="U59"/>
  <c r="S67"/>
  <c r="U67" s="1"/>
  <c r="S94"/>
  <c r="U94" s="1"/>
  <c r="U71"/>
  <c r="S53"/>
  <c r="U53" s="1"/>
  <c r="G77"/>
  <c r="S77" s="1"/>
  <c r="U77" s="1"/>
  <c r="S50"/>
  <c r="U50" s="1"/>
  <c r="G74"/>
  <c r="S74" s="1"/>
  <c r="U74" s="1"/>
  <c r="S49"/>
  <c r="U49" s="1"/>
  <c r="G73"/>
  <c r="S73" s="1"/>
  <c r="U73" s="1"/>
  <c r="S54"/>
  <c r="U54" s="1"/>
  <c r="G78"/>
  <c r="S78" s="1"/>
  <c r="U78" s="1"/>
  <c r="S52"/>
  <c r="U52" s="1"/>
  <c r="G76"/>
  <c r="S76" s="1"/>
  <c r="U76" s="1"/>
  <c r="S57"/>
  <c r="U57" s="1"/>
  <c r="G81"/>
  <c r="S81" s="1"/>
  <c r="U81" s="1"/>
  <c r="S58"/>
  <c r="U58" s="1"/>
  <c r="G82"/>
  <c r="S82" s="1"/>
  <c r="U82" s="1"/>
  <c r="S62"/>
  <c r="U62" s="1"/>
  <c r="G86"/>
  <c r="S86" s="1"/>
  <c r="U86" s="1"/>
  <c r="S61"/>
  <c r="U61" s="1"/>
  <c r="G85"/>
  <c r="S85" s="1"/>
  <c r="U85" s="1"/>
  <c r="G88"/>
  <c r="S87"/>
  <c r="S44"/>
  <c r="U44" s="1"/>
  <c r="G68"/>
  <c r="S68" s="1"/>
  <c r="U68" s="1"/>
  <c r="S55"/>
  <c r="U55" s="1"/>
  <c r="G79"/>
  <c r="S79" s="1"/>
  <c r="U79" s="1"/>
  <c r="S60"/>
  <c r="U60" s="1"/>
  <c r="G84"/>
  <c r="S84" s="1"/>
  <c r="U84" s="1"/>
  <c r="S46"/>
  <c r="U46" s="1"/>
  <c r="G70"/>
  <c r="S70" s="1"/>
  <c r="U70" s="1"/>
  <c r="S45"/>
  <c r="U45" s="1"/>
  <c r="G69"/>
  <c r="S69" s="1"/>
  <c r="U69" s="1"/>
  <c r="S48"/>
  <c r="U48" s="1"/>
  <c r="G72"/>
  <c r="S72" s="1"/>
  <c r="U72" s="1"/>
  <c r="S56"/>
  <c r="U56" s="1"/>
  <c r="G80"/>
  <c r="S80" s="1"/>
  <c r="U80" s="1"/>
  <c r="S43"/>
  <c r="U43" s="1"/>
  <c r="G66"/>
  <c r="S66" s="1"/>
  <c r="U66" s="1"/>
  <c r="S64"/>
  <c r="S63"/>
  <c r="U63" s="1"/>
  <c r="Q65"/>
  <c r="U65" s="1"/>
  <c r="Q64"/>
  <c r="U117"/>
  <c r="U115"/>
  <c r="U116" l="1"/>
  <c r="U87"/>
  <c r="H91"/>
  <c r="Q91" s="1"/>
  <c r="U91" s="1"/>
  <c r="Q90"/>
  <c r="G89"/>
  <c r="S88"/>
  <c r="U88" s="1"/>
  <c r="U64"/>
  <c r="S89" l="1"/>
  <c r="U89" s="1"/>
  <c r="G90"/>
  <c r="S90" s="1"/>
  <c r="U90" s="1"/>
</calcChain>
</file>

<file path=xl/sharedStrings.xml><?xml version="1.0" encoding="utf-8"?>
<sst xmlns="http://schemas.openxmlformats.org/spreadsheetml/2006/main" count="592" uniqueCount="59">
  <si>
    <t>A</t>
  </si>
  <si>
    <t>R1</t>
  </si>
  <si>
    <t>R2</t>
  </si>
  <si>
    <t>D</t>
  </si>
  <si>
    <t>TR1</t>
  </si>
  <si>
    <t>n</t>
  </si>
  <si>
    <t xml:space="preserve">A </t>
  </si>
  <si>
    <t>d'</t>
  </si>
  <si>
    <t>ThR1</t>
  </si>
  <si>
    <t>Z</t>
  </si>
  <si>
    <t>Y</t>
  </si>
  <si>
    <t>Sin(TR1) = (R1-R2)/D</t>
  </si>
  <si>
    <t>TR1 = aSin((R1-R2)/D)</t>
  </si>
  <si>
    <t>Z Clearance</t>
  </si>
  <si>
    <t>Z0</t>
  </si>
  <si>
    <t>Y0</t>
  </si>
  <si>
    <t>X</t>
  </si>
  <si>
    <t>Xm</t>
  </si>
  <si>
    <t>Xl</t>
  </si>
  <si>
    <t>Xr</t>
  </si>
  <si>
    <t>G1</t>
  </si>
  <si>
    <t xml:space="preserve"> A</t>
  </si>
  <si>
    <t xml:space="preserve"> Z</t>
  </si>
  <si>
    <t xml:space="preserve"> Y</t>
  </si>
  <si>
    <t xml:space="preserve"> X</t>
  </si>
  <si>
    <t>G</t>
  </si>
  <si>
    <t>Cut: TR1 Straight</t>
  </si>
  <si>
    <t>Cut: TR1 to -TR1</t>
  </si>
  <si>
    <t xml:space="preserve">Inputs </t>
  </si>
  <si>
    <t>Minor radus</t>
  </si>
  <si>
    <t>Major Radus</t>
  </si>
  <si>
    <t>Distance between R1 and R2</t>
  </si>
  <si>
    <t>Z Tool clearance</t>
  </si>
  <si>
    <t>Position and direction</t>
  </si>
  <si>
    <t xml:space="preserve">X on left cutting point </t>
  </si>
  <si>
    <t xml:space="preserve">X on right cutting point </t>
  </si>
  <si>
    <t>A0</t>
  </si>
  <si>
    <t>Part horizontal</t>
  </si>
  <si>
    <t>on centre rotation. +ve upwards</t>
  </si>
  <si>
    <t>on centre rotation. +ve away from operator</t>
  </si>
  <si>
    <t>X+ve to the right</t>
  </si>
  <si>
    <t>Calculations</t>
  </si>
  <si>
    <t>Entry moves</t>
  </si>
  <si>
    <t>Cut: 90 to TR1</t>
  </si>
  <si>
    <t>Side: Xr</t>
  </si>
  <si>
    <t>Type: Conventional</t>
  </si>
  <si>
    <t>Cut: -90 to -TR1</t>
  </si>
  <si>
    <t>Type: Climb</t>
  </si>
  <si>
    <t>Side: Xl</t>
  </si>
  <si>
    <t>Cut: -TR1 straight</t>
  </si>
  <si>
    <t>Cut: -TR1 to TR1</t>
  </si>
  <si>
    <t>X on centre of Xl and Xr</t>
  </si>
  <si>
    <t>G0</t>
  </si>
  <si>
    <t>n(part)</t>
  </si>
  <si>
    <t>i</t>
  </si>
  <si>
    <t>Cut: -TR1 Straight</t>
  </si>
  <si>
    <t>Exit moves</t>
  </si>
  <si>
    <t>Calculating angle to straight side i.e. perpendicular to tangent to R1 and R2</t>
  </si>
  <si>
    <t>-Ve Anticlock looking at chuck (towards X-ve)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</si>
</sst>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2" fillId="0" borderId="0" xfId="0" applyFont="1" applyBorder="1"/>
    <xf numFmtId="0" fontId="1" fillId="0" borderId="3" xfId="0" applyFont="1" applyBorder="1"/>
    <xf numFmtId="0" fontId="0" fillId="0" borderId="3" xfId="0" applyBorder="1"/>
    <xf numFmtId="0" fontId="1" fillId="2" borderId="0" xfId="0" applyFont="1" applyFill="1" applyBorder="1"/>
    <xf numFmtId="0" fontId="1" fillId="2" borderId="0" xfId="0" applyFont="1" applyFill="1"/>
    <xf numFmtId="0" fontId="0" fillId="3" borderId="2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Normal="100" workbookViewId="0">
      <pane xSplit="20" ySplit="12" topLeftCell="U93" activePane="bottomRight" state="frozen"/>
      <selection pane="topRight" activeCell="U1" sqref="U1"/>
      <selection pane="bottomLeft" activeCell="A13" sqref="A13"/>
      <selection pane="bottomRight" activeCell="U13" sqref="U13:U117"/>
    </sheetView>
  </sheetViews>
  <sheetFormatPr defaultRowHeight="15"/>
  <cols>
    <col min="1" max="1" width="19.140625" style="7" customWidth="1"/>
    <col min="9" max="9" width="6.85546875" customWidth="1"/>
    <col min="10" max="10" width="7.42578125" customWidth="1"/>
    <col min="11" max="11" width="4.85546875" customWidth="1"/>
    <col min="12" max="12" width="3.140625" customWidth="1"/>
    <col min="13" max="13" width="7.140625" customWidth="1"/>
    <col min="14" max="14" width="4.42578125" customWidth="1"/>
    <col min="15" max="15" width="7.140625" customWidth="1"/>
    <col min="16" max="16" width="3.85546875" customWidth="1"/>
    <col min="17" max="17" width="7.140625" customWidth="1"/>
    <col min="18" max="18" width="4.28515625" customWidth="1"/>
    <col min="19" max="19" width="7.140625" customWidth="1"/>
    <col min="20" max="20" width="4.28515625" customWidth="1"/>
    <col min="21" max="21" width="26.140625" customWidth="1"/>
  </cols>
  <sheetData>
    <row r="1" spans="1:21">
      <c r="A1" s="5" t="s">
        <v>28</v>
      </c>
      <c r="H1" s="3" t="s">
        <v>33</v>
      </c>
    </row>
    <row r="2" spans="1:21">
      <c r="A2" s="7" t="s">
        <v>1</v>
      </c>
      <c r="B2" s="2">
        <v>15.5</v>
      </c>
      <c r="C2" t="s">
        <v>30</v>
      </c>
      <c r="H2" t="s">
        <v>6</v>
      </c>
      <c r="I2" s="1" t="s">
        <v>58</v>
      </c>
      <c r="R2" s="1"/>
      <c r="S2" s="1"/>
      <c r="T2" s="1"/>
    </row>
    <row r="3" spans="1:21">
      <c r="A3" s="7" t="s">
        <v>2</v>
      </c>
      <c r="B3" s="2">
        <v>6</v>
      </c>
      <c r="C3" t="s">
        <v>29</v>
      </c>
      <c r="H3" t="s">
        <v>36</v>
      </c>
      <c r="I3" t="s">
        <v>37</v>
      </c>
    </row>
    <row r="4" spans="1:21">
      <c r="A4" s="7" t="s">
        <v>3</v>
      </c>
      <c r="B4" s="2">
        <v>20.3</v>
      </c>
      <c r="C4" t="s">
        <v>31</v>
      </c>
      <c r="H4" t="s">
        <v>14</v>
      </c>
      <c r="I4" t="s">
        <v>38</v>
      </c>
    </row>
    <row r="5" spans="1:21">
      <c r="A5" s="7" t="s">
        <v>13</v>
      </c>
      <c r="B5" s="2">
        <v>45</v>
      </c>
      <c r="C5" t="s">
        <v>32</v>
      </c>
      <c r="H5" t="s">
        <v>15</v>
      </c>
      <c r="I5" t="s">
        <v>39</v>
      </c>
    </row>
    <row r="6" spans="1:21">
      <c r="A6" s="7" t="s">
        <v>18</v>
      </c>
      <c r="B6" s="2">
        <v>-0.8</v>
      </c>
      <c r="C6" t="s">
        <v>34</v>
      </c>
      <c r="H6" t="s">
        <v>16</v>
      </c>
      <c r="I6" t="s">
        <v>40</v>
      </c>
    </row>
    <row r="7" spans="1:21">
      <c r="A7" s="7" t="s">
        <v>19</v>
      </c>
      <c r="B7" s="2">
        <v>5.8</v>
      </c>
      <c r="C7" t="s">
        <v>35</v>
      </c>
      <c r="H7">
        <f>D*2+_R2*2</f>
        <v>52.6</v>
      </c>
    </row>
    <row r="8" spans="1:21">
      <c r="A8" s="7" t="s">
        <v>17</v>
      </c>
      <c r="B8" s="2">
        <f>(Xr-Xl)/2</f>
        <v>3.3</v>
      </c>
      <c r="C8" t="s">
        <v>51</v>
      </c>
    </row>
    <row r="9" spans="1:21">
      <c r="A9" s="7" t="s">
        <v>41</v>
      </c>
    </row>
    <row r="10" spans="1:21">
      <c r="A10" s="7" t="s">
        <v>4</v>
      </c>
      <c r="B10" s="1" t="s">
        <v>11</v>
      </c>
      <c r="E10" t="s">
        <v>12</v>
      </c>
      <c r="H10">
        <f>DEGREES(ASIN((_R1-_R2)/D))</f>
        <v>27.903272824170354</v>
      </c>
      <c r="I10" t="s">
        <v>57</v>
      </c>
    </row>
    <row r="12" spans="1:21" s="12" customFormat="1">
      <c r="A12" s="11"/>
      <c r="B12" s="12" t="s">
        <v>5</v>
      </c>
      <c r="C12" s="12" t="s">
        <v>53</v>
      </c>
      <c r="D12" s="12" t="s">
        <v>8</v>
      </c>
      <c r="E12" s="12" t="s">
        <v>0</v>
      </c>
      <c r="F12" s="12" t="s">
        <v>7</v>
      </c>
      <c r="G12" s="12" t="s">
        <v>9</v>
      </c>
      <c r="H12" s="12" t="s">
        <v>10</v>
      </c>
      <c r="I12" s="12" t="s">
        <v>16</v>
      </c>
      <c r="K12" s="12" t="s">
        <v>25</v>
      </c>
    </row>
    <row r="13" spans="1:21" s="6" customFormat="1">
      <c r="A13" s="5" t="s">
        <v>42</v>
      </c>
      <c r="B13" s="6">
        <v>1</v>
      </c>
      <c r="E13" s="6">
        <v>0</v>
      </c>
      <c r="G13" s="6">
        <f>Zc</f>
        <v>45</v>
      </c>
      <c r="H13" s="6">
        <v>0</v>
      </c>
      <c r="I13" s="6">
        <f>Xm</f>
        <v>3.3</v>
      </c>
      <c r="K13" s="6" t="s">
        <v>52</v>
      </c>
      <c r="L13" s="6" t="s">
        <v>21</v>
      </c>
      <c r="M13" s="6">
        <f>ROUND(E13,3)</f>
        <v>0</v>
      </c>
      <c r="N13" s="6" t="s">
        <v>24</v>
      </c>
      <c r="O13" s="6">
        <f>ROUND(I13,2)</f>
        <v>3.3</v>
      </c>
      <c r="P13" s="6" t="s">
        <v>23</v>
      </c>
      <c r="Q13" s="6">
        <f>ROUND(H13,3)</f>
        <v>0</v>
      </c>
      <c r="R13" s="6" t="s">
        <v>22</v>
      </c>
      <c r="S13" s="6">
        <f>ROUND(G13,3)</f>
        <v>45</v>
      </c>
      <c r="U13" s="6" t="str">
        <f>CONCATENATE(K13,L13,M13,N13,O13,P13,Q13,R13,S13)</f>
        <v>G0 A0 X3.3 Y0 Z45</v>
      </c>
    </row>
    <row r="14" spans="1:21">
      <c r="B14">
        <v>2</v>
      </c>
      <c r="E14">
        <v>90</v>
      </c>
      <c r="G14">
        <f>Zc</f>
        <v>45</v>
      </c>
      <c r="H14">
        <v>-20</v>
      </c>
      <c r="I14">
        <f>Xm</f>
        <v>3.3</v>
      </c>
      <c r="K14" t="s">
        <v>52</v>
      </c>
      <c r="L14" t="s">
        <v>21</v>
      </c>
      <c r="M14" s="4">
        <f t="shared" ref="M14:M72" si="0">ROUND(E14,3)</f>
        <v>90</v>
      </c>
      <c r="N14" t="s">
        <v>24</v>
      </c>
      <c r="O14" s="4">
        <f t="shared" ref="O14:O72" si="1">ROUND(I14,2)</f>
        <v>3.3</v>
      </c>
      <c r="P14" s="4" t="s">
        <v>23</v>
      </c>
      <c r="Q14" s="4">
        <f t="shared" ref="Q14:Q72" si="2">ROUND(H14,3)</f>
        <v>-20</v>
      </c>
      <c r="R14" s="4" t="s">
        <v>22</v>
      </c>
      <c r="S14" s="4">
        <f t="shared" ref="S14:S72" si="3">ROUND(G14,3)</f>
        <v>45</v>
      </c>
      <c r="T14" s="4"/>
      <c r="U14" s="4" t="str">
        <f t="shared" ref="U14:U72" si="4">CONCATENATE(K14,L14,M14,N14,O14,P14,Q14,R14,S14)</f>
        <v>G0 A90 X3.3 Y-20 Z45</v>
      </c>
    </row>
    <row r="15" spans="1:21">
      <c r="B15" s="6">
        <v>3</v>
      </c>
      <c r="E15">
        <v>90</v>
      </c>
      <c r="G15">
        <f>G16</f>
        <v>26.3</v>
      </c>
      <c r="H15">
        <v>-20</v>
      </c>
      <c r="I15">
        <f t="shared" ref="I15:I39" si="5">Xr</f>
        <v>5.8</v>
      </c>
      <c r="K15" t="s">
        <v>20</v>
      </c>
      <c r="L15" t="s">
        <v>21</v>
      </c>
      <c r="M15" s="4">
        <f t="shared" si="0"/>
        <v>90</v>
      </c>
      <c r="N15" t="s">
        <v>24</v>
      </c>
      <c r="O15" s="4">
        <f t="shared" si="1"/>
        <v>5.8</v>
      </c>
      <c r="P15" t="s">
        <v>23</v>
      </c>
      <c r="Q15" s="4">
        <f t="shared" si="2"/>
        <v>-20</v>
      </c>
      <c r="R15" t="s">
        <v>22</v>
      </c>
      <c r="S15" s="4">
        <f t="shared" si="3"/>
        <v>26.3</v>
      </c>
      <c r="U15" s="4" t="str">
        <f t="shared" si="4"/>
        <v>G1 A90 X5.8 Y-20 Z26.3</v>
      </c>
    </row>
    <row r="16" spans="1:21" s="6" customFormat="1">
      <c r="A16" s="5" t="s">
        <v>43</v>
      </c>
      <c r="B16">
        <v>4</v>
      </c>
      <c r="C16" s="6">
        <v>0</v>
      </c>
      <c r="D16" s="6">
        <f t="shared" ref="D16:D36" si="6">C16*(90-_TR1)/20</f>
        <v>0</v>
      </c>
      <c r="E16" s="6">
        <f t="shared" ref="E16:E36" si="7">90-D16</f>
        <v>90</v>
      </c>
      <c r="F16" s="6">
        <f t="shared" ref="F16:F36" si="8">D*COS(D16*PI()/180)</f>
        <v>20.3</v>
      </c>
      <c r="G16" s="6">
        <f t="shared" ref="G16:G36" si="9">F16+_R2</f>
        <v>26.3</v>
      </c>
      <c r="H16" s="6">
        <f t="shared" ref="H16:H36" si="10">-D*SIN(D16*PI()/180)</f>
        <v>0</v>
      </c>
      <c r="I16" s="6">
        <f t="shared" si="5"/>
        <v>5.8</v>
      </c>
      <c r="K16" s="6" t="s">
        <v>20</v>
      </c>
      <c r="L16" s="6" t="s">
        <v>21</v>
      </c>
      <c r="M16" s="6">
        <f t="shared" si="0"/>
        <v>90</v>
      </c>
      <c r="N16" s="6" t="s">
        <v>24</v>
      </c>
      <c r="O16" s="6">
        <f t="shared" si="1"/>
        <v>5.8</v>
      </c>
      <c r="P16" s="6" t="s">
        <v>23</v>
      </c>
      <c r="Q16" s="6">
        <f t="shared" si="2"/>
        <v>0</v>
      </c>
      <c r="R16" s="6" t="s">
        <v>22</v>
      </c>
      <c r="S16" s="6">
        <f t="shared" si="3"/>
        <v>26.3</v>
      </c>
      <c r="U16" s="6" t="str">
        <f t="shared" si="4"/>
        <v>G1 A90 X5.8 Y0 Z26.3</v>
      </c>
    </row>
    <row r="17" spans="1:21">
      <c r="A17" s="8" t="s">
        <v>44</v>
      </c>
      <c r="B17" s="6">
        <v>5</v>
      </c>
      <c r="C17">
        <v>1</v>
      </c>
      <c r="D17">
        <f t="shared" si="6"/>
        <v>3.104836358791482</v>
      </c>
      <c r="E17">
        <f t="shared" si="7"/>
        <v>86.895163641208512</v>
      </c>
      <c r="F17">
        <f t="shared" si="8"/>
        <v>20.270201669695933</v>
      </c>
      <c r="G17">
        <f t="shared" si="9"/>
        <v>26.270201669695933</v>
      </c>
      <c r="H17">
        <f t="shared" si="10"/>
        <v>-1.0995109230272497</v>
      </c>
      <c r="I17" s="4">
        <f t="shared" si="5"/>
        <v>5.8</v>
      </c>
      <c r="K17" t="s">
        <v>20</v>
      </c>
      <c r="L17" t="s">
        <v>21</v>
      </c>
      <c r="M17" s="4">
        <f t="shared" si="0"/>
        <v>86.894999999999996</v>
      </c>
      <c r="N17" s="4" t="s">
        <v>24</v>
      </c>
      <c r="O17" s="4">
        <f t="shared" si="1"/>
        <v>5.8</v>
      </c>
      <c r="P17" s="4" t="s">
        <v>23</v>
      </c>
      <c r="Q17" s="4">
        <f t="shared" si="2"/>
        <v>-1.1000000000000001</v>
      </c>
      <c r="R17" s="4" t="s">
        <v>22</v>
      </c>
      <c r="S17" s="4">
        <f t="shared" si="3"/>
        <v>26.27</v>
      </c>
      <c r="T17" s="4"/>
      <c r="U17" s="4" t="str">
        <f t="shared" si="4"/>
        <v>G1 A86.895 X5.8 Y-1.1 Z26.27</v>
      </c>
    </row>
    <row r="18" spans="1:21">
      <c r="A18" s="8" t="s">
        <v>45</v>
      </c>
      <c r="B18">
        <v>6</v>
      </c>
      <c r="C18">
        <v>2</v>
      </c>
      <c r="D18">
        <f t="shared" si="6"/>
        <v>6.209672717582964</v>
      </c>
      <c r="E18">
        <f t="shared" si="7"/>
        <v>83.790327282417039</v>
      </c>
      <c r="F18">
        <f t="shared" si="8"/>
        <v>20.180894160605298</v>
      </c>
      <c r="G18">
        <f t="shared" si="9"/>
        <v>26.180894160605298</v>
      </c>
      <c r="H18">
        <f t="shared" si="10"/>
        <v>-2.1957939061867857</v>
      </c>
      <c r="I18" s="4">
        <f t="shared" si="5"/>
        <v>5.8</v>
      </c>
      <c r="K18" t="s">
        <v>20</v>
      </c>
      <c r="L18" t="s">
        <v>21</v>
      </c>
      <c r="M18" s="4">
        <f t="shared" si="0"/>
        <v>83.79</v>
      </c>
      <c r="N18" s="4" t="s">
        <v>24</v>
      </c>
      <c r="O18" s="4">
        <f t="shared" si="1"/>
        <v>5.8</v>
      </c>
      <c r="P18" s="4" t="s">
        <v>23</v>
      </c>
      <c r="Q18" s="4">
        <f t="shared" si="2"/>
        <v>-2.1960000000000002</v>
      </c>
      <c r="R18" s="4" t="s">
        <v>22</v>
      </c>
      <c r="S18" s="4">
        <f t="shared" si="3"/>
        <v>26.181000000000001</v>
      </c>
      <c r="T18" s="4"/>
      <c r="U18" s="4" t="str">
        <f t="shared" si="4"/>
        <v>G1 A83.79 X5.8 Y-2.196 Z26.181</v>
      </c>
    </row>
    <row r="19" spans="1:21">
      <c r="B19" s="6">
        <v>7</v>
      </c>
      <c r="C19">
        <v>3</v>
      </c>
      <c r="D19">
        <f t="shared" si="6"/>
        <v>9.3145090763744456</v>
      </c>
      <c r="E19">
        <f t="shared" si="7"/>
        <v>80.685490923625551</v>
      </c>
      <c r="F19">
        <f t="shared" si="8"/>
        <v>20.032339661364006</v>
      </c>
      <c r="G19">
        <f t="shared" si="9"/>
        <v>26.032339661364006</v>
      </c>
      <c r="H19">
        <f t="shared" si="10"/>
        <v>-3.2856304861841328</v>
      </c>
      <c r="I19" s="4">
        <f t="shared" si="5"/>
        <v>5.8</v>
      </c>
      <c r="K19" t="s">
        <v>20</v>
      </c>
      <c r="L19" t="s">
        <v>21</v>
      </c>
      <c r="M19" s="4">
        <f t="shared" si="0"/>
        <v>80.685000000000002</v>
      </c>
      <c r="N19" s="4" t="s">
        <v>24</v>
      </c>
      <c r="O19" s="4">
        <f t="shared" si="1"/>
        <v>5.8</v>
      </c>
      <c r="P19" s="4" t="s">
        <v>23</v>
      </c>
      <c r="Q19" s="4">
        <f t="shared" si="2"/>
        <v>-3.286</v>
      </c>
      <c r="R19" s="4" t="s">
        <v>22</v>
      </c>
      <c r="S19" s="4">
        <f t="shared" si="3"/>
        <v>26.032</v>
      </c>
      <c r="T19" s="4"/>
      <c r="U19" s="4" t="str">
        <f t="shared" si="4"/>
        <v>G1 A80.685 X5.8 Y-3.286 Z26.032</v>
      </c>
    </row>
    <row r="20" spans="1:21">
      <c r="B20">
        <v>8</v>
      </c>
      <c r="C20">
        <v>4</v>
      </c>
      <c r="D20">
        <f t="shared" si="6"/>
        <v>12.419345435165928</v>
      </c>
      <c r="E20">
        <f t="shared" si="7"/>
        <v>77.580654564834077</v>
      </c>
      <c r="F20">
        <f t="shared" si="8"/>
        <v>19.824974297689948</v>
      </c>
      <c r="G20">
        <f t="shared" si="9"/>
        <v>25.824974297689948</v>
      </c>
      <c r="H20">
        <f t="shared" si="10"/>
        <v>-4.3658211250500099</v>
      </c>
      <c r="I20" s="4">
        <f t="shared" si="5"/>
        <v>5.8</v>
      </c>
      <c r="K20" t="s">
        <v>20</v>
      </c>
      <c r="L20" t="s">
        <v>21</v>
      </c>
      <c r="M20" s="4">
        <f t="shared" si="0"/>
        <v>77.581000000000003</v>
      </c>
      <c r="N20" s="4" t="s">
        <v>24</v>
      </c>
      <c r="O20" s="4">
        <f t="shared" si="1"/>
        <v>5.8</v>
      </c>
      <c r="P20" s="4" t="s">
        <v>23</v>
      </c>
      <c r="Q20" s="4">
        <f t="shared" si="2"/>
        <v>-4.3659999999999997</v>
      </c>
      <c r="R20" s="4" t="s">
        <v>22</v>
      </c>
      <c r="S20" s="4">
        <f t="shared" si="3"/>
        <v>25.824999999999999</v>
      </c>
      <c r="T20" s="4"/>
      <c r="U20" s="4" t="str">
        <f t="shared" si="4"/>
        <v>G1 A77.581 X5.8 Y-4.366 Z25.825</v>
      </c>
    </row>
    <row r="21" spans="1:21">
      <c r="B21" s="6">
        <v>9</v>
      </c>
      <c r="C21">
        <v>5</v>
      </c>
      <c r="D21">
        <f t="shared" si="6"/>
        <v>15.52418179395741</v>
      </c>
      <c r="E21">
        <f t="shared" si="7"/>
        <v>74.47581820604259</v>
      </c>
      <c r="F21">
        <f t="shared" si="8"/>
        <v>19.559406852006806</v>
      </c>
      <c r="G21">
        <f t="shared" si="9"/>
        <v>25.559406852006806</v>
      </c>
      <c r="H21">
        <f t="shared" si="10"/>
        <v>-5.4331946033313834</v>
      </c>
      <c r="I21" s="4">
        <f t="shared" si="5"/>
        <v>5.8</v>
      </c>
      <c r="K21" t="s">
        <v>20</v>
      </c>
      <c r="L21" t="s">
        <v>21</v>
      </c>
      <c r="M21" s="4">
        <f t="shared" si="0"/>
        <v>74.475999999999999</v>
      </c>
      <c r="N21" s="4" t="s">
        <v>24</v>
      </c>
      <c r="O21" s="4">
        <f t="shared" si="1"/>
        <v>5.8</v>
      </c>
      <c r="P21" s="4" t="s">
        <v>23</v>
      </c>
      <c r="Q21" s="4">
        <f t="shared" si="2"/>
        <v>-5.4329999999999998</v>
      </c>
      <c r="R21" s="4" t="s">
        <v>22</v>
      </c>
      <c r="S21" s="4">
        <f t="shared" si="3"/>
        <v>25.559000000000001</v>
      </c>
      <c r="T21" s="4"/>
      <c r="U21" s="4" t="str">
        <f t="shared" si="4"/>
        <v>G1 A74.476 X5.8 Y-5.433 Z25.559</v>
      </c>
    </row>
    <row r="22" spans="1:21">
      <c r="B22">
        <v>10</v>
      </c>
      <c r="C22">
        <v>6</v>
      </c>
      <c r="D22">
        <f t="shared" si="6"/>
        <v>18.629018152748891</v>
      </c>
      <c r="E22">
        <f t="shared" si="7"/>
        <v>71.370981847251102</v>
      </c>
      <c r="F22">
        <f t="shared" si="8"/>
        <v>19.236416976182998</v>
      </c>
      <c r="G22">
        <f t="shared" si="9"/>
        <v>25.236416976182998</v>
      </c>
      <c r="H22">
        <f t="shared" si="10"/>
        <v>-6.4846173301451335</v>
      </c>
      <c r="I22" s="4">
        <f t="shared" si="5"/>
        <v>5.8</v>
      </c>
      <c r="K22" t="s">
        <v>20</v>
      </c>
      <c r="L22" t="s">
        <v>21</v>
      </c>
      <c r="M22" s="4">
        <f t="shared" si="0"/>
        <v>71.370999999999995</v>
      </c>
      <c r="N22" s="4" t="s">
        <v>24</v>
      </c>
      <c r="O22" s="4">
        <f t="shared" si="1"/>
        <v>5.8</v>
      </c>
      <c r="P22" s="4" t="s">
        <v>23</v>
      </c>
      <c r="Q22" s="4">
        <f t="shared" si="2"/>
        <v>-6.4850000000000003</v>
      </c>
      <c r="R22" s="4" t="s">
        <v>22</v>
      </c>
      <c r="S22" s="4">
        <f t="shared" si="3"/>
        <v>25.236000000000001</v>
      </c>
      <c r="T22" s="4"/>
      <c r="U22" s="4" t="str">
        <f t="shared" si="4"/>
        <v>G1 A71.371 X5.8 Y-6.485 Z25.236</v>
      </c>
    </row>
    <row r="23" spans="1:21">
      <c r="B23" s="6">
        <v>11</v>
      </c>
      <c r="C23">
        <v>7</v>
      </c>
      <c r="D23">
        <f t="shared" si="6"/>
        <v>21.733854511540375</v>
      </c>
      <c r="E23">
        <f t="shared" si="7"/>
        <v>68.266145488459628</v>
      </c>
      <c r="F23">
        <f t="shared" si="8"/>
        <v>18.856952902632777</v>
      </c>
      <c r="G23">
        <f t="shared" si="9"/>
        <v>24.856952902632777</v>
      </c>
      <c r="H23">
        <f t="shared" si="10"/>
        <v>-7.5170025427619267</v>
      </c>
      <c r="I23" s="4">
        <f t="shared" si="5"/>
        <v>5.8</v>
      </c>
      <c r="K23" t="s">
        <v>20</v>
      </c>
      <c r="L23" t="s">
        <v>21</v>
      </c>
      <c r="M23" s="4">
        <f t="shared" si="0"/>
        <v>68.266000000000005</v>
      </c>
      <c r="N23" s="4" t="s">
        <v>24</v>
      </c>
      <c r="O23" s="4">
        <f t="shared" si="1"/>
        <v>5.8</v>
      </c>
      <c r="P23" s="4" t="s">
        <v>23</v>
      </c>
      <c r="Q23" s="4">
        <f t="shared" si="2"/>
        <v>-7.5170000000000003</v>
      </c>
      <c r="R23" s="4" t="s">
        <v>22</v>
      </c>
      <c r="S23" s="4">
        <f t="shared" si="3"/>
        <v>24.856999999999999</v>
      </c>
      <c r="T23" s="4"/>
      <c r="U23" s="4" t="str">
        <f t="shared" si="4"/>
        <v>G1 A68.266 X5.8 Y-7.517 Z24.857</v>
      </c>
    </row>
    <row r="24" spans="1:21">
      <c r="B24">
        <v>12</v>
      </c>
      <c r="C24">
        <v>8</v>
      </c>
      <c r="D24">
        <f t="shared" si="6"/>
        <v>24.838690870331856</v>
      </c>
      <c r="E24">
        <f t="shared" si="7"/>
        <v>65.16130912966814</v>
      </c>
      <c r="F24">
        <f t="shared" si="8"/>
        <v>18.422128660499219</v>
      </c>
      <c r="G24">
        <f t="shared" si="9"/>
        <v>24.422128660499219</v>
      </c>
      <c r="H24">
        <f t="shared" si="10"/>
        <v>-8.5273193687121438</v>
      </c>
      <c r="I24" s="4">
        <f t="shared" si="5"/>
        <v>5.8</v>
      </c>
      <c r="K24" t="s">
        <v>20</v>
      </c>
      <c r="L24" t="s">
        <v>21</v>
      </c>
      <c r="M24" s="4">
        <f t="shared" si="0"/>
        <v>65.161000000000001</v>
      </c>
      <c r="N24" s="4" t="s">
        <v>24</v>
      </c>
      <c r="O24" s="4">
        <f t="shared" si="1"/>
        <v>5.8</v>
      </c>
      <c r="P24" s="4" t="s">
        <v>23</v>
      </c>
      <c r="Q24" s="4">
        <f t="shared" si="2"/>
        <v>-8.5269999999999992</v>
      </c>
      <c r="R24" s="4" t="s">
        <v>22</v>
      </c>
      <c r="S24" s="4">
        <f t="shared" si="3"/>
        <v>24.422000000000001</v>
      </c>
      <c r="T24" s="4"/>
      <c r="U24" s="4" t="str">
        <f t="shared" si="4"/>
        <v>G1 A65.161 X5.8 Y-8.527 Z24.422</v>
      </c>
    </row>
    <row r="25" spans="1:21">
      <c r="B25" s="6">
        <v>13</v>
      </c>
      <c r="C25">
        <v>9</v>
      </c>
      <c r="D25">
        <f t="shared" si="6"/>
        <v>27.94352722912334</v>
      </c>
      <c r="E25">
        <f t="shared" si="7"/>
        <v>62.05647277087666</v>
      </c>
      <c r="F25">
        <f t="shared" si="8"/>
        <v>17.933220805091807</v>
      </c>
      <c r="G25">
        <f t="shared" si="9"/>
        <v>23.933220805091807</v>
      </c>
      <c r="H25">
        <f t="shared" si="10"/>
        <v>-9.5126017238094391</v>
      </c>
      <c r="I25" s="4">
        <f t="shared" si="5"/>
        <v>5.8</v>
      </c>
      <c r="K25" t="s">
        <v>20</v>
      </c>
      <c r="L25" t="s">
        <v>21</v>
      </c>
      <c r="M25" s="4">
        <f t="shared" si="0"/>
        <v>62.055999999999997</v>
      </c>
      <c r="N25" s="4" t="s">
        <v>24</v>
      </c>
      <c r="O25" s="4">
        <f t="shared" si="1"/>
        <v>5.8</v>
      </c>
      <c r="P25" s="4" t="s">
        <v>23</v>
      </c>
      <c r="Q25" s="4">
        <f t="shared" si="2"/>
        <v>-9.5129999999999999</v>
      </c>
      <c r="R25" s="4" t="s">
        <v>22</v>
      </c>
      <c r="S25" s="4">
        <f t="shared" si="3"/>
        <v>23.933</v>
      </c>
      <c r="T25" s="4"/>
      <c r="U25" s="4" t="str">
        <f t="shared" si="4"/>
        <v>G1 A62.056 X5.8 Y-9.513 Z23.933</v>
      </c>
    </row>
    <row r="26" spans="1:21">
      <c r="B26">
        <v>14</v>
      </c>
      <c r="C26">
        <v>10</v>
      </c>
      <c r="D26">
        <f t="shared" si="6"/>
        <v>31.048363587914821</v>
      </c>
      <c r="E26">
        <f t="shared" si="7"/>
        <v>58.951636412085179</v>
      </c>
      <c r="F26">
        <f t="shared" si="8"/>
        <v>17.391664670180369</v>
      </c>
      <c r="G26">
        <f t="shared" si="9"/>
        <v>23.391664670180369</v>
      </c>
      <c r="H26">
        <f t="shared" si="10"/>
        <v>-10.469957019969089</v>
      </c>
      <c r="I26" s="4">
        <f t="shared" si="5"/>
        <v>5.8</v>
      </c>
      <c r="K26" t="s">
        <v>20</v>
      </c>
      <c r="L26" t="s">
        <v>21</v>
      </c>
      <c r="M26" s="4">
        <f t="shared" si="0"/>
        <v>58.951999999999998</v>
      </c>
      <c r="N26" s="4" t="s">
        <v>24</v>
      </c>
      <c r="O26" s="4">
        <f t="shared" si="1"/>
        <v>5.8</v>
      </c>
      <c r="P26" s="4" t="s">
        <v>23</v>
      </c>
      <c r="Q26" s="4">
        <f t="shared" si="2"/>
        <v>-10.47</v>
      </c>
      <c r="R26" s="4" t="s">
        <v>22</v>
      </c>
      <c r="S26" s="4">
        <f t="shared" si="3"/>
        <v>23.391999999999999</v>
      </c>
      <c r="T26" s="4"/>
      <c r="U26" s="4" t="str">
        <f t="shared" si="4"/>
        <v>G1 A58.952 X5.8 Y-10.47 Z23.392</v>
      </c>
    </row>
    <row r="27" spans="1:21">
      <c r="B27" s="6">
        <v>15</v>
      </c>
      <c r="C27">
        <v>11</v>
      </c>
      <c r="D27">
        <f t="shared" si="6"/>
        <v>34.153199946706302</v>
      </c>
      <c r="E27">
        <f t="shared" si="7"/>
        <v>55.846800053293698</v>
      </c>
      <c r="F27">
        <f t="shared" si="8"/>
        <v>16.799050154147785</v>
      </c>
      <c r="G27">
        <f t="shared" si="9"/>
        <v>22.799050154147785</v>
      </c>
      <c r="H27">
        <f t="shared" si="10"/>
        <v>-11.396574657256771</v>
      </c>
      <c r="I27" s="4">
        <f t="shared" si="5"/>
        <v>5.8</v>
      </c>
      <c r="K27" t="s">
        <v>20</v>
      </c>
      <c r="L27" t="s">
        <v>21</v>
      </c>
      <c r="M27" s="4">
        <f t="shared" si="0"/>
        <v>55.847000000000001</v>
      </c>
      <c r="N27" s="4" t="s">
        <v>24</v>
      </c>
      <c r="O27" s="4">
        <f t="shared" si="1"/>
        <v>5.8</v>
      </c>
      <c r="P27" s="4" t="s">
        <v>23</v>
      </c>
      <c r="Q27" s="4">
        <f t="shared" si="2"/>
        <v>-11.397</v>
      </c>
      <c r="R27" s="4" t="s">
        <v>22</v>
      </c>
      <c r="S27" s="4">
        <f t="shared" si="3"/>
        <v>22.798999999999999</v>
      </c>
      <c r="T27" s="4"/>
      <c r="U27" s="4" t="str">
        <f t="shared" si="4"/>
        <v>G1 A55.847 X5.8 Y-11.397 Z22.799</v>
      </c>
    </row>
    <row r="28" spans="1:21">
      <c r="B28">
        <v>16</v>
      </c>
      <c r="C28">
        <v>12</v>
      </c>
      <c r="D28">
        <f t="shared" si="6"/>
        <v>37.258036305497782</v>
      </c>
      <c r="E28">
        <f t="shared" si="7"/>
        <v>52.741963694502218</v>
      </c>
      <c r="F28">
        <f t="shared" si="8"/>
        <v>16.157117052372552</v>
      </c>
      <c r="G28">
        <f t="shared" si="9"/>
        <v>22.157117052372552</v>
      </c>
      <c r="H28">
        <f t="shared" si="10"/>
        <v>-12.289734275236878</v>
      </c>
      <c r="I28" s="4">
        <f t="shared" si="5"/>
        <v>5.8</v>
      </c>
      <c r="K28" t="s">
        <v>20</v>
      </c>
      <c r="L28" t="s">
        <v>21</v>
      </c>
      <c r="M28" s="4">
        <f t="shared" si="0"/>
        <v>52.741999999999997</v>
      </c>
      <c r="N28" s="4" t="s">
        <v>24</v>
      </c>
      <c r="O28" s="4">
        <f t="shared" si="1"/>
        <v>5.8</v>
      </c>
      <c r="P28" s="4" t="s">
        <v>23</v>
      </c>
      <c r="Q28" s="4">
        <f t="shared" si="2"/>
        <v>-12.29</v>
      </c>
      <c r="R28" s="4" t="s">
        <v>22</v>
      </c>
      <c r="S28" s="4">
        <f t="shared" si="3"/>
        <v>22.157</v>
      </c>
      <c r="T28" s="4"/>
      <c r="U28" s="4" t="str">
        <f t="shared" si="4"/>
        <v>G1 A52.742 X5.8 Y-12.29 Z22.157</v>
      </c>
    </row>
    <row r="29" spans="1:21">
      <c r="B29" s="6">
        <v>17</v>
      </c>
      <c r="C29">
        <v>13</v>
      </c>
      <c r="D29">
        <f t="shared" si="6"/>
        <v>40.36287266428927</v>
      </c>
      <c r="E29">
        <f t="shared" si="7"/>
        <v>49.63712733571073</v>
      </c>
      <c r="F29">
        <f t="shared" si="8"/>
        <v>15.467749949544302</v>
      </c>
      <c r="G29">
        <f t="shared" si="9"/>
        <v>21.467749949544302</v>
      </c>
      <c r="H29">
        <f t="shared" si="10"/>
        <v>-13.146813739396032</v>
      </c>
      <c r="I29" s="4">
        <f t="shared" si="5"/>
        <v>5.8</v>
      </c>
      <c r="K29" t="s">
        <v>20</v>
      </c>
      <c r="L29" t="s">
        <v>21</v>
      </c>
      <c r="M29" s="4">
        <f t="shared" si="0"/>
        <v>49.637</v>
      </c>
      <c r="N29" s="4" t="s">
        <v>24</v>
      </c>
      <c r="O29" s="4">
        <f t="shared" si="1"/>
        <v>5.8</v>
      </c>
      <c r="P29" s="4" t="s">
        <v>23</v>
      </c>
      <c r="Q29" s="4">
        <f t="shared" si="2"/>
        <v>-13.147</v>
      </c>
      <c r="R29" s="4" t="s">
        <v>22</v>
      </c>
      <c r="S29" s="4">
        <f t="shared" si="3"/>
        <v>21.468</v>
      </c>
      <c r="T29" s="4"/>
      <c r="U29" s="4" t="str">
        <f t="shared" si="4"/>
        <v>G1 A49.637 X5.8 Y-13.147 Z21.468</v>
      </c>
    </row>
    <row r="30" spans="1:21">
      <c r="B30">
        <v>18</v>
      </c>
      <c r="C30">
        <v>14</v>
      </c>
      <c r="D30">
        <f t="shared" si="6"/>
        <v>43.467709023080751</v>
      </c>
      <c r="E30">
        <f t="shared" si="7"/>
        <v>46.532290976919249</v>
      </c>
      <c r="F30">
        <f t="shared" si="8"/>
        <v>14.732972686907461</v>
      </c>
      <c r="G30">
        <f t="shared" si="9"/>
        <v>20.732972686907459</v>
      </c>
      <c r="H30">
        <f t="shared" si="10"/>
        <v>-13.965296839195318</v>
      </c>
      <c r="I30" s="4">
        <f t="shared" si="5"/>
        <v>5.8</v>
      </c>
      <c r="K30" t="s">
        <v>20</v>
      </c>
      <c r="L30" t="s">
        <v>21</v>
      </c>
      <c r="M30" s="4">
        <f t="shared" si="0"/>
        <v>46.531999999999996</v>
      </c>
      <c r="N30" s="4" t="s">
        <v>24</v>
      </c>
      <c r="O30" s="4">
        <f t="shared" si="1"/>
        <v>5.8</v>
      </c>
      <c r="P30" s="4" t="s">
        <v>23</v>
      </c>
      <c r="Q30" s="4">
        <f t="shared" si="2"/>
        <v>-13.965</v>
      </c>
      <c r="R30" s="4" t="s">
        <v>22</v>
      </c>
      <c r="S30" s="4">
        <f t="shared" si="3"/>
        <v>20.733000000000001</v>
      </c>
      <c r="T30" s="4"/>
      <c r="U30" s="4" t="str">
        <f t="shared" si="4"/>
        <v>G1 A46.532 X5.8 Y-13.965 Z20.733</v>
      </c>
    </row>
    <row r="31" spans="1:21">
      <c r="B31" s="6">
        <v>19</v>
      </c>
      <c r="C31">
        <v>15</v>
      </c>
      <c r="D31">
        <f t="shared" si="6"/>
        <v>46.572545381872231</v>
      </c>
      <c r="E31">
        <f t="shared" si="7"/>
        <v>43.427454618127769</v>
      </c>
      <c r="F31">
        <f t="shared" si="8"/>
        <v>13.954942420676012</v>
      </c>
      <c r="G31">
        <f t="shared" si="9"/>
        <v>19.954942420676012</v>
      </c>
      <c r="H31">
        <f t="shared" si="10"/>
        <v>-14.742780675151385</v>
      </c>
      <c r="I31" s="4">
        <f t="shared" si="5"/>
        <v>5.8</v>
      </c>
      <c r="K31" t="s">
        <v>20</v>
      </c>
      <c r="L31" t="s">
        <v>21</v>
      </c>
      <c r="M31" s="4">
        <f t="shared" si="0"/>
        <v>43.427</v>
      </c>
      <c r="N31" s="4" t="s">
        <v>24</v>
      </c>
      <c r="O31" s="4">
        <f t="shared" si="1"/>
        <v>5.8</v>
      </c>
      <c r="P31" s="4" t="s">
        <v>23</v>
      </c>
      <c r="Q31" s="4">
        <f t="shared" si="2"/>
        <v>-14.743</v>
      </c>
      <c r="R31" s="4" t="s">
        <v>22</v>
      </c>
      <c r="S31" s="4">
        <f t="shared" si="3"/>
        <v>19.954999999999998</v>
      </c>
      <c r="T31" s="4"/>
      <c r="U31" s="4" t="str">
        <f t="shared" si="4"/>
        <v>G1 A43.427 X5.8 Y-14.743 Z19.955</v>
      </c>
    </row>
    <row r="32" spans="1:21">
      <c r="B32">
        <v>20</v>
      </c>
      <c r="C32">
        <v>16</v>
      </c>
      <c r="D32">
        <f t="shared" si="6"/>
        <v>49.677381740663712</v>
      </c>
      <c r="E32">
        <f t="shared" si="7"/>
        <v>40.322618259336288</v>
      </c>
      <c r="F32">
        <f t="shared" si="8"/>
        <v>13.135943289062732</v>
      </c>
      <c r="G32">
        <f t="shared" si="9"/>
        <v>19.13594328906273</v>
      </c>
      <c r="H32">
        <f t="shared" si="10"/>
        <v>-15.47698271325932</v>
      </c>
      <c r="I32" s="4">
        <f t="shared" si="5"/>
        <v>5.8</v>
      </c>
      <c r="K32" t="s">
        <v>20</v>
      </c>
      <c r="L32" t="s">
        <v>21</v>
      </c>
      <c r="M32" s="4">
        <f t="shared" si="0"/>
        <v>40.323</v>
      </c>
      <c r="N32" s="4" t="s">
        <v>24</v>
      </c>
      <c r="O32" s="4">
        <f t="shared" si="1"/>
        <v>5.8</v>
      </c>
      <c r="P32" s="4" t="s">
        <v>23</v>
      </c>
      <c r="Q32" s="4">
        <f t="shared" si="2"/>
        <v>-15.477</v>
      </c>
      <c r="R32" s="4" t="s">
        <v>22</v>
      </c>
      <c r="S32" s="4">
        <f t="shared" si="3"/>
        <v>19.135999999999999</v>
      </c>
      <c r="T32" s="4"/>
      <c r="U32" s="4" t="str">
        <f t="shared" si="4"/>
        <v>G1 A40.323 X5.8 Y-15.477 Z19.136</v>
      </c>
    </row>
    <row r="33" spans="1:21">
      <c r="B33" s="6">
        <v>21</v>
      </c>
      <c r="C33">
        <v>17</v>
      </c>
      <c r="D33">
        <f t="shared" si="6"/>
        <v>52.782218099455193</v>
      </c>
      <c r="E33">
        <f t="shared" si="7"/>
        <v>37.217781900544807</v>
      </c>
      <c r="F33">
        <f t="shared" si="8"/>
        <v>12.278379706515169</v>
      </c>
      <c r="G33">
        <f t="shared" si="9"/>
        <v>18.278379706515167</v>
      </c>
      <c r="H33">
        <f t="shared" si="10"/>
        <v>-16.165747486047049</v>
      </c>
      <c r="I33" s="4">
        <f t="shared" si="5"/>
        <v>5.8</v>
      </c>
      <c r="K33" t="s">
        <v>20</v>
      </c>
      <c r="L33" t="s">
        <v>21</v>
      </c>
      <c r="M33" s="4">
        <f t="shared" si="0"/>
        <v>37.218000000000004</v>
      </c>
      <c r="N33" s="4" t="s">
        <v>24</v>
      </c>
      <c r="O33" s="4">
        <f t="shared" si="1"/>
        <v>5.8</v>
      </c>
      <c r="P33" s="4" t="s">
        <v>23</v>
      </c>
      <c r="Q33" s="4">
        <f t="shared" si="2"/>
        <v>-16.166</v>
      </c>
      <c r="R33" s="4" t="s">
        <v>22</v>
      </c>
      <c r="S33" s="4">
        <f t="shared" si="3"/>
        <v>18.277999999999999</v>
      </c>
      <c r="T33" s="4"/>
      <c r="U33" s="4" t="str">
        <f t="shared" si="4"/>
        <v>G1 A37.218 X5.8 Y-16.166 Z18.278</v>
      </c>
    </row>
    <row r="34" spans="1:21">
      <c r="B34">
        <v>22</v>
      </c>
      <c r="C34">
        <v>18</v>
      </c>
      <c r="D34">
        <f t="shared" si="6"/>
        <v>55.887054458246681</v>
      </c>
      <c r="E34">
        <f t="shared" si="7"/>
        <v>34.112945541753319</v>
      </c>
      <c r="F34">
        <f t="shared" si="8"/>
        <v>11.384769304845092</v>
      </c>
      <c r="G34">
        <f t="shared" si="9"/>
        <v>17.384769304845094</v>
      </c>
      <c r="H34">
        <f t="shared" si="10"/>
        <v>-16.807052920588337</v>
      </c>
      <c r="I34" s="4">
        <f t="shared" si="5"/>
        <v>5.8</v>
      </c>
      <c r="K34" t="s">
        <v>20</v>
      </c>
      <c r="L34" t="s">
        <v>21</v>
      </c>
      <c r="M34" s="4">
        <f t="shared" si="0"/>
        <v>34.113</v>
      </c>
      <c r="N34" s="4" t="s">
        <v>24</v>
      </c>
      <c r="O34" s="4">
        <f t="shared" si="1"/>
        <v>5.8</v>
      </c>
      <c r="P34" s="4" t="s">
        <v>23</v>
      </c>
      <c r="Q34" s="4">
        <f t="shared" si="2"/>
        <v>-16.806999999999999</v>
      </c>
      <c r="R34" s="4" t="s">
        <v>22</v>
      </c>
      <c r="S34" s="4">
        <f t="shared" si="3"/>
        <v>17.385000000000002</v>
      </c>
      <c r="T34" s="4"/>
      <c r="U34" s="4" t="str">
        <f t="shared" si="4"/>
        <v>G1 A34.113 X5.8 Y-16.807 Z17.385</v>
      </c>
    </row>
    <row r="35" spans="1:21">
      <c r="B35" s="6">
        <v>23</v>
      </c>
      <c r="C35">
        <v>19</v>
      </c>
      <c r="D35">
        <f t="shared" si="6"/>
        <v>58.991890817038168</v>
      </c>
      <c r="E35">
        <f t="shared" si="7"/>
        <v>31.008109182961832</v>
      </c>
      <c r="F35">
        <f t="shared" si="8"/>
        <v>10.457735541974875</v>
      </c>
      <c r="G35">
        <f t="shared" si="9"/>
        <v>16.457735541974877</v>
      </c>
      <c r="H35">
        <f t="shared" si="10"/>
        <v>-17.399016274896564</v>
      </c>
      <c r="I35" s="4">
        <f t="shared" si="5"/>
        <v>5.8</v>
      </c>
      <c r="K35" t="s">
        <v>20</v>
      </c>
      <c r="L35" t="s">
        <v>21</v>
      </c>
      <c r="M35" s="4">
        <f t="shared" si="0"/>
        <v>31.007999999999999</v>
      </c>
      <c r="N35" s="4" t="s">
        <v>24</v>
      </c>
      <c r="O35" s="4">
        <f t="shared" si="1"/>
        <v>5.8</v>
      </c>
      <c r="P35" s="4" t="s">
        <v>23</v>
      </c>
      <c r="Q35" s="4">
        <f t="shared" si="2"/>
        <v>-17.399000000000001</v>
      </c>
      <c r="R35" s="4" t="s">
        <v>22</v>
      </c>
      <c r="S35" s="4">
        <f t="shared" si="3"/>
        <v>16.457999999999998</v>
      </c>
      <c r="T35" s="4"/>
      <c r="U35" s="4" t="str">
        <f t="shared" si="4"/>
        <v>G1 A31.008 X5.8 Y-17.399 Z16.458</v>
      </c>
    </row>
    <row r="36" spans="1:21">
      <c r="B36">
        <v>24</v>
      </c>
      <c r="C36">
        <v>20</v>
      </c>
      <c r="D36">
        <f t="shared" si="6"/>
        <v>62.096727175829642</v>
      </c>
      <c r="E36">
        <f t="shared" si="7"/>
        <v>27.903272824170358</v>
      </c>
      <c r="F36">
        <f t="shared" si="8"/>
        <v>9.5000000000000036</v>
      </c>
      <c r="G36">
        <f t="shared" si="9"/>
        <v>15.500000000000004</v>
      </c>
      <c r="H36">
        <f t="shared" si="10"/>
        <v>-17.939899665271263</v>
      </c>
      <c r="I36" s="4">
        <f t="shared" si="5"/>
        <v>5.8</v>
      </c>
      <c r="K36" t="s">
        <v>20</v>
      </c>
      <c r="L36" t="s">
        <v>21</v>
      </c>
      <c r="M36" s="4">
        <f t="shared" si="0"/>
        <v>27.902999999999999</v>
      </c>
      <c r="N36" t="s">
        <v>24</v>
      </c>
      <c r="O36" s="4">
        <f t="shared" si="1"/>
        <v>5.8</v>
      </c>
      <c r="P36" t="s">
        <v>23</v>
      </c>
      <c r="Q36" s="4">
        <f t="shared" si="2"/>
        <v>-17.940000000000001</v>
      </c>
      <c r="R36" t="s">
        <v>22</v>
      </c>
      <c r="S36" s="4">
        <f t="shared" si="3"/>
        <v>15.5</v>
      </c>
      <c r="U36" s="4" t="str">
        <f t="shared" si="4"/>
        <v>G1 A27.903 X5.8 Y-17.94 Z15.5</v>
      </c>
    </row>
    <row r="37" spans="1:21" s="10" customFormat="1">
      <c r="A37" s="9" t="s">
        <v>26</v>
      </c>
      <c r="B37" s="6">
        <v>25</v>
      </c>
      <c r="E37" s="10">
        <f>_TR1</f>
        <v>27.903272824170354</v>
      </c>
      <c r="G37" s="10">
        <f>_R1</f>
        <v>15.5</v>
      </c>
      <c r="H37" s="10">
        <v>0</v>
      </c>
      <c r="I37" s="10">
        <f t="shared" si="5"/>
        <v>5.8</v>
      </c>
      <c r="K37" s="10" t="s">
        <v>20</v>
      </c>
      <c r="L37" s="10" t="s">
        <v>21</v>
      </c>
      <c r="M37" s="6">
        <f t="shared" si="0"/>
        <v>27.902999999999999</v>
      </c>
      <c r="N37" s="10" t="s">
        <v>24</v>
      </c>
      <c r="O37" s="6">
        <f t="shared" si="1"/>
        <v>5.8</v>
      </c>
      <c r="P37" s="10" t="s">
        <v>23</v>
      </c>
      <c r="Q37" s="6">
        <f t="shared" si="2"/>
        <v>0</v>
      </c>
      <c r="R37" s="10" t="s">
        <v>22</v>
      </c>
      <c r="S37" s="6">
        <f t="shared" si="3"/>
        <v>15.5</v>
      </c>
      <c r="U37" s="6" t="str">
        <f t="shared" si="4"/>
        <v>G1 A27.903 X5.8 Y0 Z15.5</v>
      </c>
    </row>
    <row r="38" spans="1:21" s="6" customFormat="1">
      <c r="A38" s="5" t="s">
        <v>27</v>
      </c>
      <c r="B38">
        <v>26</v>
      </c>
      <c r="E38" s="6">
        <f>-_TR1</f>
        <v>-27.903272824170354</v>
      </c>
      <c r="G38" s="6">
        <f>_R1</f>
        <v>15.5</v>
      </c>
      <c r="H38" s="6">
        <v>0</v>
      </c>
      <c r="I38" s="6">
        <f t="shared" si="5"/>
        <v>5.8</v>
      </c>
      <c r="K38" s="6" t="s">
        <v>20</v>
      </c>
      <c r="L38" s="6" t="s">
        <v>21</v>
      </c>
      <c r="M38" s="6">
        <f t="shared" si="0"/>
        <v>-27.902999999999999</v>
      </c>
      <c r="N38" s="6" t="s">
        <v>24</v>
      </c>
      <c r="O38" s="6">
        <f t="shared" si="1"/>
        <v>5.8</v>
      </c>
      <c r="P38" s="6" t="s">
        <v>23</v>
      </c>
      <c r="Q38" s="6">
        <f t="shared" si="2"/>
        <v>0</v>
      </c>
      <c r="R38" s="6" t="s">
        <v>22</v>
      </c>
      <c r="S38" s="6">
        <f t="shared" si="3"/>
        <v>15.5</v>
      </c>
      <c r="U38" s="6" t="str">
        <f t="shared" si="4"/>
        <v>G1 A-27.903 X5.8 Y0 Z15.5</v>
      </c>
    </row>
    <row r="39" spans="1:21" s="10" customFormat="1">
      <c r="A39" s="9" t="s">
        <v>55</v>
      </c>
      <c r="B39" s="6">
        <v>27</v>
      </c>
      <c r="E39" s="10">
        <f>-_TR1</f>
        <v>-27.903272824170354</v>
      </c>
      <c r="G39" s="10">
        <f>_R1</f>
        <v>15.5</v>
      </c>
      <c r="H39" s="10">
        <f>-H36</f>
        <v>17.939899665271263</v>
      </c>
      <c r="I39" s="10">
        <f t="shared" si="5"/>
        <v>5.8</v>
      </c>
      <c r="K39" s="10" t="s">
        <v>20</v>
      </c>
      <c r="L39" s="10" t="s">
        <v>21</v>
      </c>
      <c r="M39" s="6">
        <f t="shared" si="0"/>
        <v>-27.902999999999999</v>
      </c>
      <c r="N39" s="10" t="s">
        <v>24</v>
      </c>
      <c r="O39" s="6">
        <f t="shared" si="1"/>
        <v>5.8</v>
      </c>
      <c r="P39" s="10" t="s">
        <v>23</v>
      </c>
      <c r="Q39" s="6">
        <f t="shared" si="2"/>
        <v>17.940000000000001</v>
      </c>
      <c r="R39" s="10" t="s">
        <v>22</v>
      </c>
      <c r="S39" s="6">
        <f t="shared" si="3"/>
        <v>15.5</v>
      </c>
      <c r="U39" s="6" t="str">
        <f t="shared" si="4"/>
        <v>G1 A-27.903 X5.8 Y17.94 Z15.5</v>
      </c>
    </row>
    <row r="40" spans="1:21" s="6" customFormat="1">
      <c r="A40" s="5" t="s">
        <v>42</v>
      </c>
      <c r="B40">
        <v>28</v>
      </c>
      <c r="E40" s="6">
        <f>-_TR1</f>
        <v>-27.903272824170354</v>
      </c>
      <c r="G40" s="6">
        <f>Zc</f>
        <v>45</v>
      </c>
      <c r="H40" s="13">
        <f>H39+3</f>
        <v>20.939899665271263</v>
      </c>
      <c r="I40" s="6">
        <f>Xm</f>
        <v>3.3</v>
      </c>
      <c r="K40" s="6" t="s">
        <v>52</v>
      </c>
      <c r="L40" s="6" t="s">
        <v>21</v>
      </c>
      <c r="M40" s="6">
        <f t="shared" si="0"/>
        <v>-27.902999999999999</v>
      </c>
      <c r="N40" s="6" t="s">
        <v>24</v>
      </c>
      <c r="O40" s="6">
        <f t="shared" si="1"/>
        <v>3.3</v>
      </c>
      <c r="P40" s="6" t="s">
        <v>23</v>
      </c>
      <c r="Q40" s="6">
        <f t="shared" si="2"/>
        <v>20.94</v>
      </c>
      <c r="R40" s="6" t="s">
        <v>22</v>
      </c>
      <c r="S40" s="6">
        <f t="shared" si="3"/>
        <v>45</v>
      </c>
      <c r="U40" s="6" t="str">
        <f t="shared" si="4"/>
        <v>G0 A-27.903 X3.3 Y20.94 Z45</v>
      </c>
    </row>
    <row r="41" spans="1:21">
      <c r="B41" s="6">
        <v>29</v>
      </c>
      <c r="E41">
        <v>-90</v>
      </c>
      <c r="G41">
        <f>Zc</f>
        <v>45</v>
      </c>
      <c r="H41">
        <v>20</v>
      </c>
      <c r="I41" s="14">
        <f>Xm</f>
        <v>3.3</v>
      </c>
      <c r="K41" t="s">
        <v>52</v>
      </c>
      <c r="L41" t="s">
        <v>21</v>
      </c>
      <c r="M41" s="4">
        <f t="shared" si="0"/>
        <v>-90</v>
      </c>
      <c r="N41" s="4" t="s">
        <v>24</v>
      </c>
      <c r="O41" s="4">
        <f t="shared" si="1"/>
        <v>3.3</v>
      </c>
      <c r="P41" s="4" t="s">
        <v>23</v>
      </c>
      <c r="Q41" s="4">
        <f t="shared" si="2"/>
        <v>20</v>
      </c>
      <c r="R41" s="4" t="s">
        <v>22</v>
      </c>
      <c r="S41" s="4">
        <f t="shared" si="3"/>
        <v>45</v>
      </c>
      <c r="T41" s="4"/>
      <c r="U41" s="4" t="str">
        <f t="shared" si="4"/>
        <v>G0 A-90 X3.3 Y20 Z45</v>
      </c>
    </row>
    <row r="42" spans="1:21">
      <c r="B42">
        <v>30</v>
      </c>
      <c r="E42">
        <v>-90</v>
      </c>
      <c r="G42">
        <f>G16</f>
        <v>26.3</v>
      </c>
      <c r="H42">
        <v>20</v>
      </c>
      <c r="I42">
        <f t="shared" ref="I42:I63" si="11">Xr</f>
        <v>5.8</v>
      </c>
      <c r="K42" t="s">
        <v>20</v>
      </c>
      <c r="L42" t="s">
        <v>21</v>
      </c>
      <c r="M42" s="4">
        <f t="shared" si="0"/>
        <v>-90</v>
      </c>
      <c r="N42" t="s">
        <v>24</v>
      </c>
      <c r="O42" s="4">
        <f t="shared" si="1"/>
        <v>5.8</v>
      </c>
      <c r="P42" t="s">
        <v>23</v>
      </c>
      <c r="Q42" s="4">
        <f t="shared" si="2"/>
        <v>20</v>
      </c>
      <c r="R42" t="s">
        <v>22</v>
      </c>
      <c r="S42" s="4">
        <f t="shared" si="3"/>
        <v>26.3</v>
      </c>
      <c r="U42" s="4" t="str">
        <f t="shared" si="4"/>
        <v>G1 A-90 X5.8 Y20 Z26.3</v>
      </c>
    </row>
    <row r="43" spans="1:21" s="6" customFormat="1">
      <c r="A43" s="5" t="s">
        <v>46</v>
      </c>
      <c r="B43" s="6">
        <v>31</v>
      </c>
      <c r="C43" s="6">
        <v>0</v>
      </c>
      <c r="E43" s="6">
        <f t="shared" ref="E43:E63" si="12">-90+D16</f>
        <v>-90</v>
      </c>
      <c r="G43" s="6">
        <f>G16</f>
        <v>26.3</v>
      </c>
      <c r="H43" s="6">
        <f t="shared" ref="H43:H63" si="13">-1*H16</f>
        <v>0</v>
      </c>
      <c r="I43" s="6">
        <f t="shared" si="11"/>
        <v>5.8</v>
      </c>
      <c r="K43" s="6" t="s">
        <v>20</v>
      </c>
      <c r="L43" s="6" t="s">
        <v>21</v>
      </c>
      <c r="M43" s="6">
        <f t="shared" si="0"/>
        <v>-90</v>
      </c>
      <c r="N43" s="6" t="s">
        <v>24</v>
      </c>
      <c r="O43" s="6">
        <f t="shared" si="1"/>
        <v>5.8</v>
      </c>
      <c r="P43" s="6" t="s">
        <v>23</v>
      </c>
      <c r="Q43" s="6">
        <f t="shared" si="2"/>
        <v>0</v>
      </c>
      <c r="R43" s="6" t="s">
        <v>22</v>
      </c>
      <c r="S43" s="6">
        <f t="shared" si="3"/>
        <v>26.3</v>
      </c>
      <c r="U43" s="6" t="str">
        <f t="shared" si="4"/>
        <v>G1 A-90 X5.8 Y0 Z26.3</v>
      </c>
    </row>
    <row r="44" spans="1:21">
      <c r="A44" s="8" t="s">
        <v>44</v>
      </c>
      <c r="B44">
        <v>32</v>
      </c>
      <c r="C44">
        <v>1</v>
      </c>
      <c r="E44">
        <f t="shared" si="12"/>
        <v>-86.895163641208512</v>
      </c>
      <c r="G44">
        <f t="shared" ref="G44:G63" si="14">G17</f>
        <v>26.270201669695933</v>
      </c>
      <c r="H44">
        <f t="shared" si="13"/>
        <v>1.0995109230272497</v>
      </c>
      <c r="I44">
        <f t="shared" si="11"/>
        <v>5.8</v>
      </c>
      <c r="K44" t="s">
        <v>20</v>
      </c>
      <c r="L44" t="s">
        <v>21</v>
      </c>
      <c r="M44" s="4">
        <f t="shared" si="0"/>
        <v>-86.894999999999996</v>
      </c>
      <c r="N44" s="4" t="s">
        <v>24</v>
      </c>
      <c r="O44" s="4">
        <f t="shared" si="1"/>
        <v>5.8</v>
      </c>
      <c r="P44" s="4" t="s">
        <v>23</v>
      </c>
      <c r="Q44" s="4">
        <f t="shared" si="2"/>
        <v>1.1000000000000001</v>
      </c>
      <c r="R44" s="4" t="s">
        <v>22</v>
      </c>
      <c r="S44" s="4">
        <f t="shared" si="3"/>
        <v>26.27</v>
      </c>
      <c r="T44" s="4"/>
      <c r="U44" s="4" t="str">
        <f t="shared" si="4"/>
        <v>G1 A-86.895 X5.8 Y1.1 Z26.27</v>
      </c>
    </row>
    <row r="45" spans="1:21">
      <c r="A45" s="8" t="s">
        <v>47</v>
      </c>
      <c r="B45" s="6">
        <v>33</v>
      </c>
      <c r="C45">
        <v>2</v>
      </c>
      <c r="E45">
        <f t="shared" si="12"/>
        <v>-83.790327282417039</v>
      </c>
      <c r="G45">
        <f t="shared" si="14"/>
        <v>26.180894160605298</v>
      </c>
      <c r="H45">
        <f t="shared" si="13"/>
        <v>2.1957939061867857</v>
      </c>
      <c r="I45">
        <f t="shared" si="11"/>
        <v>5.8</v>
      </c>
      <c r="K45" t="s">
        <v>20</v>
      </c>
      <c r="L45" t="s">
        <v>21</v>
      </c>
      <c r="M45" s="4">
        <f t="shared" si="0"/>
        <v>-83.79</v>
      </c>
      <c r="N45" s="4" t="s">
        <v>24</v>
      </c>
      <c r="O45" s="4">
        <f t="shared" si="1"/>
        <v>5.8</v>
      </c>
      <c r="P45" s="4" t="s">
        <v>23</v>
      </c>
      <c r="Q45" s="4">
        <f t="shared" si="2"/>
        <v>2.1960000000000002</v>
      </c>
      <c r="R45" s="4" t="s">
        <v>22</v>
      </c>
      <c r="S45" s="4">
        <f t="shared" si="3"/>
        <v>26.181000000000001</v>
      </c>
      <c r="T45" s="4"/>
      <c r="U45" s="4" t="str">
        <f t="shared" si="4"/>
        <v>G1 A-83.79 X5.8 Y2.196 Z26.181</v>
      </c>
    </row>
    <row r="46" spans="1:21">
      <c r="B46">
        <v>34</v>
      </c>
      <c r="C46">
        <v>3</v>
      </c>
      <c r="E46">
        <f t="shared" si="12"/>
        <v>-80.685490923625551</v>
      </c>
      <c r="G46">
        <f t="shared" si="14"/>
        <v>26.032339661364006</v>
      </c>
      <c r="H46">
        <f t="shared" si="13"/>
        <v>3.2856304861841328</v>
      </c>
      <c r="I46">
        <f t="shared" si="11"/>
        <v>5.8</v>
      </c>
      <c r="K46" t="s">
        <v>20</v>
      </c>
      <c r="L46" t="s">
        <v>21</v>
      </c>
      <c r="M46" s="4">
        <f t="shared" si="0"/>
        <v>-80.685000000000002</v>
      </c>
      <c r="N46" s="4" t="s">
        <v>24</v>
      </c>
      <c r="O46" s="4">
        <f t="shared" si="1"/>
        <v>5.8</v>
      </c>
      <c r="P46" s="4" t="s">
        <v>23</v>
      </c>
      <c r="Q46" s="4">
        <f t="shared" si="2"/>
        <v>3.286</v>
      </c>
      <c r="R46" s="4" t="s">
        <v>22</v>
      </c>
      <c r="S46" s="4">
        <f t="shared" si="3"/>
        <v>26.032</v>
      </c>
      <c r="T46" s="4"/>
      <c r="U46" s="4" t="str">
        <f t="shared" si="4"/>
        <v>G1 A-80.685 X5.8 Y3.286 Z26.032</v>
      </c>
    </row>
    <row r="47" spans="1:21">
      <c r="B47" s="6">
        <v>35</v>
      </c>
      <c r="C47">
        <v>4</v>
      </c>
      <c r="E47">
        <f t="shared" si="12"/>
        <v>-77.580654564834077</v>
      </c>
      <c r="G47">
        <f t="shared" si="14"/>
        <v>25.824974297689948</v>
      </c>
      <c r="H47">
        <f t="shared" si="13"/>
        <v>4.3658211250500099</v>
      </c>
      <c r="I47">
        <f t="shared" si="11"/>
        <v>5.8</v>
      </c>
      <c r="K47" t="s">
        <v>20</v>
      </c>
      <c r="L47" t="s">
        <v>21</v>
      </c>
      <c r="M47" s="4">
        <f t="shared" si="0"/>
        <v>-77.581000000000003</v>
      </c>
      <c r="N47" s="4" t="s">
        <v>24</v>
      </c>
      <c r="O47" s="4">
        <f t="shared" si="1"/>
        <v>5.8</v>
      </c>
      <c r="P47" s="4" t="s">
        <v>23</v>
      </c>
      <c r="Q47" s="4">
        <f t="shared" si="2"/>
        <v>4.3659999999999997</v>
      </c>
      <c r="R47" s="4" t="s">
        <v>22</v>
      </c>
      <c r="S47" s="4">
        <f t="shared" si="3"/>
        <v>25.824999999999999</v>
      </c>
      <c r="T47" s="4"/>
      <c r="U47" s="4" t="str">
        <f t="shared" si="4"/>
        <v>G1 A-77.581 X5.8 Y4.366 Z25.825</v>
      </c>
    </row>
    <row r="48" spans="1:21">
      <c r="B48">
        <v>36</v>
      </c>
      <c r="C48">
        <v>5</v>
      </c>
      <c r="E48">
        <f t="shared" si="12"/>
        <v>-74.47581820604259</v>
      </c>
      <c r="G48">
        <f t="shared" si="14"/>
        <v>25.559406852006806</v>
      </c>
      <c r="H48">
        <f t="shared" si="13"/>
        <v>5.4331946033313834</v>
      </c>
      <c r="I48">
        <f t="shared" si="11"/>
        <v>5.8</v>
      </c>
      <c r="K48" t="s">
        <v>20</v>
      </c>
      <c r="L48" t="s">
        <v>21</v>
      </c>
      <c r="M48" s="4">
        <f t="shared" si="0"/>
        <v>-74.475999999999999</v>
      </c>
      <c r="N48" s="4" t="s">
        <v>24</v>
      </c>
      <c r="O48" s="4">
        <f t="shared" si="1"/>
        <v>5.8</v>
      </c>
      <c r="P48" s="4" t="s">
        <v>23</v>
      </c>
      <c r="Q48" s="4">
        <f t="shared" si="2"/>
        <v>5.4329999999999998</v>
      </c>
      <c r="R48" s="4" t="s">
        <v>22</v>
      </c>
      <c r="S48" s="4">
        <f t="shared" si="3"/>
        <v>25.559000000000001</v>
      </c>
      <c r="T48" s="4"/>
      <c r="U48" s="4" t="str">
        <f t="shared" si="4"/>
        <v>G1 A-74.476 X5.8 Y5.433 Z25.559</v>
      </c>
    </row>
    <row r="49" spans="1:21">
      <c r="B49" s="6">
        <v>37</v>
      </c>
      <c r="C49">
        <v>6</v>
      </c>
      <c r="E49">
        <f t="shared" si="12"/>
        <v>-71.370981847251102</v>
      </c>
      <c r="G49">
        <f t="shared" si="14"/>
        <v>25.236416976182998</v>
      </c>
      <c r="H49">
        <f t="shared" si="13"/>
        <v>6.4846173301451335</v>
      </c>
      <c r="I49">
        <f t="shared" si="11"/>
        <v>5.8</v>
      </c>
      <c r="K49" t="s">
        <v>20</v>
      </c>
      <c r="L49" t="s">
        <v>21</v>
      </c>
      <c r="M49" s="4">
        <f t="shared" si="0"/>
        <v>-71.370999999999995</v>
      </c>
      <c r="N49" s="4" t="s">
        <v>24</v>
      </c>
      <c r="O49" s="4">
        <f t="shared" si="1"/>
        <v>5.8</v>
      </c>
      <c r="P49" s="4" t="s">
        <v>23</v>
      </c>
      <c r="Q49" s="4">
        <f t="shared" si="2"/>
        <v>6.4850000000000003</v>
      </c>
      <c r="R49" s="4" t="s">
        <v>22</v>
      </c>
      <c r="S49" s="4">
        <f t="shared" si="3"/>
        <v>25.236000000000001</v>
      </c>
      <c r="T49" s="4"/>
      <c r="U49" s="4" t="str">
        <f t="shared" si="4"/>
        <v>G1 A-71.371 X5.8 Y6.485 Z25.236</v>
      </c>
    </row>
    <row r="50" spans="1:21">
      <c r="B50">
        <v>38</v>
      </c>
      <c r="C50">
        <v>7</v>
      </c>
      <c r="E50">
        <f t="shared" si="12"/>
        <v>-68.266145488459628</v>
      </c>
      <c r="G50">
        <f t="shared" si="14"/>
        <v>24.856952902632777</v>
      </c>
      <c r="H50">
        <f t="shared" si="13"/>
        <v>7.5170025427619267</v>
      </c>
      <c r="I50">
        <f t="shared" si="11"/>
        <v>5.8</v>
      </c>
      <c r="K50" t="s">
        <v>20</v>
      </c>
      <c r="L50" t="s">
        <v>21</v>
      </c>
      <c r="M50" s="4">
        <f t="shared" si="0"/>
        <v>-68.266000000000005</v>
      </c>
      <c r="N50" s="4" t="s">
        <v>24</v>
      </c>
      <c r="O50" s="4">
        <f t="shared" si="1"/>
        <v>5.8</v>
      </c>
      <c r="P50" s="4" t="s">
        <v>23</v>
      </c>
      <c r="Q50" s="4">
        <f t="shared" si="2"/>
        <v>7.5170000000000003</v>
      </c>
      <c r="R50" s="4" t="s">
        <v>22</v>
      </c>
      <c r="S50" s="4">
        <f t="shared" si="3"/>
        <v>24.856999999999999</v>
      </c>
      <c r="T50" s="4"/>
      <c r="U50" s="4" t="str">
        <f t="shared" si="4"/>
        <v>G1 A-68.266 X5.8 Y7.517 Z24.857</v>
      </c>
    </row>
    <row r="51" spans="1:21">
      <c r="B51" s="6">
        <v>39</v>
      </c>
      <c r="C51">
        <v>8</v>
      </c>
      <c r="E51">
        <f t="shared" si="12"/>
        <v>-65.16130912966814</v>
      </c>
      <c r="G51">
        <f t="shared" si="14"/>
        <v>24.422128660499219</v>
      </c>
      <c r="H51">
        <f t="shared" si="13"/>
        <v>8.5273193687121438</v>
      </c>
      <c r="I51">
        <f t="shared" si="11"/>
        <v>5.8</v>
      </c>
      <c r="K51" t="s">
        <v>20</v>
      </c>
      <c r="L51" t="s">
        <v>21</v>
      </c>
      <c r="M51" s="4">
        <f t="shared" si="0"/>
        <v>-65.161000000000001</v>
      </c>
      <c r="N51" s="4" t="s">
        <v>24</v>
      </c>
      <c r="O51" s="4">
        <f t="shared" si="1"/>
        <v>5.8</v>
      </c>
      <c r="P51" s="4" t="s">
        <v>23</v>
      </c>
      <c r="Q51" s="4">
        <f t="shared" si="2"/>
        <v>8.5269999999999992</v>
      </c>
      <c r="R51" s="4" t="s">
        <v>22</v>
      </c>
      <c r="S51" s="4">
        <f t="shared" si="3"/>
        <v>24.422000000000001</v>
      </c>
      <c r="T51" s="4"/>
      <c r="U51" s="4" t="str">
        <f t="shared" si="4"/>
        <v>G1 A-65.161 X5.8 Y8.527 Z24.422</v>
      </c>
    </row>
    <row r="52" spans="1:21">
      <c r="B52">
        <v>40</v>
      </c>
      <c r="C52">
        <v>9</v>
      </c>
      <c r="E52">
        <f t="shared" si="12"/>
        <v>-62.05647277087666</v>
      </c>
      <c r="G52">
        <f t="shared" si="14"/>
        <v>23.933220805091807</v>
      </c>
      <c r="H52">
        <f t="shared" si="13"/>
        <v>9.5126017238094391</v>
      </c>
      <c r="I52">
        <f t="shared" si="11"/>
        <v>5.8</v>
      </c>
      <c r="K52" t="s">
        <v>20</v>
      </c>
      <c r="L52" t="s">
        <v>21</v>
      </c>
      <c r="M52" s="4">
        <f t="shared" si="0"/>
        <v>-62.055999999999997</v>
      </c>
      <c r="N52" s="4" t="s">
        <v>24</v>
      </c>
      <c r="O52" s="4">
        <f t="shared" si="1"/>
        <v>5.8</v>
      </c>
      <c r="P52" s="4" t="s">
        <v>23</v>
      </c>
      <c r="Q52" s="4">
        <f t="shared" si="2"/>
        <v>9.5129999999999999</v>
      </c>
      <c r="R52" s="4" t="s">
        <v>22</v>
      </c>
      <c r="S52" s="4">
        <f t="shared" si="3"/>
        <v>23.933</v>
      </c>
      <c r="T52" s="4"/>
      <c r="U52" s="4" t="str">
        <f t="shared" si="4"/>
        <v>G1 A-62.056 X5.8 Y9.513 Z23.933</v>
      </c>
    </row>
    <row r="53" spans="1:21">
      <c r="B53" s="6">
        <v>41</v>
      </c>
      <c r="C53">
        <v>10</v>
      </c>
      <c r="E53">
        <f t="shared" si="12"/>
        <v>-58.951636412085179</v>
      </c>
      <c r="G53">
        <f t="shared" si="14"/>
        <v>23.391664670180369</v>
      </c>
      <c r="H53">
        <f t="shared" si="13"/>
        <v>10.469957019969089</v>
      </c>
      <c r="I53">
        <f t="shared" si="11"/>
        <v>5.8</v>
      </c>
      <c r="K53" t="s">
        <v>20</v>
      </c>
      <c r="L53" t="s">
        <v>21</v>
      </c>
      <c r="M53" s="4">
        <f t="shared" si="0"/>
        <v>-58.951999999999998</v>
      </c>
      <c r="N53" s="4" t="s">
        <v>24</v>
      </c>
      <c r="O53" s="4">
        <f t="shared" si="1"/>
        <v>5.8</v>
      </c>
      <c r="P53" s="4" t="s">
        <v>23</v>
      </c>
      <c r="Q53" s="4">
        <f t="shared" si="2"/>
        <v>10.47</v>
      </c>
      <c r="R53" s="4" t="s">
        <v>22</v>
      </c>
      <c r="S53" s="4">
        <f t="shared" si="3"/>
        <v>23.391999999999999</v>
      </c>
      <c r="T53" s="4"/>
      <c r="U53" s="4" t="str">
        <f t="shared" si="4"/>
        <v>G1 A-58.952 X5.8 Y10.47 Z23.392</v>
      </c>
    </row>
    <row r="54" spans="1:21">
      <c r="B54">
        <v>42</v>
      </c>
      <c r="C54">
        <v>11</v>
      </c>
      <c r="E54">
        <f t="shared" si="12"/>
        <v>-55.846800053293698</v>
      </c>
      <c r="G54">
        <f t="shared" si="14"/>
        <v>22.799050154147785</v>
      </c>
      <c r="H54">
        <f t="shared" si="13"/>
        <v>11.396574657256771</v>
      </c>
      <c r="I54">
        <f t="shared" si="11"/>
        <v>5.8</v>
      </c>
      <c r="K54" t="s">
        <v>20</v>
      </c>
      <c r="L54" t="s">
        <v>21</v>
      </c>
      <c r="M54" s="4">
        <f t="shared" si="0"/>
        <v>-55.847000000000001</v>
      </c>
      <c r="N54" s="4" t="s">
        <v>24</v>
      </c>
      <c r="O54" s="4">
        <f t="shared" si="1"/>
        <v>5.8</v>
      </c>
      <c r="P54" s="4" t="s">
        <v>23</v>
      </c>
      <c r="Q54" s="4">
        <f t="shared" si="2"/>
        <v>11.397</v>
      </c>
      <c r="R54" s="4" t="s">
        <v>22</v>
      </c>
      <c r="S54" s="4">
        <f t="shared" si="3"/>
        <v>22.798999999999999</v>
      </c>
      <c r="T54" s="4"/>
      <c r="U54" s="4" t="str">
        <f t="shared" si="4"/>
        <v>G1 A-55.847 X5.8 Y11.397 Z22.799</v>
      </c>
    </row>
    <row r="55" spans="1:21">
      <c r="B55" s="6">
        <v>43</v>
      </c>
      <c r="C55">
        <v>12</v>
      </c>
      <c r="E55">
        <f t="shared" si="12"/>
        <v>-52.741963694502218</v>
      </c>
      <c r="G55">
        <f t="shared" si="14"/>
        <v>22.157117052372552</v>
      </c>
      <c r="H55">
        <f t="shared" si="13"/>
        <v>12.289734275236878</v>
      </c>
      <c r="I55">
        <f t="shared" si="11"/>
        <v>5.8</v>
      </c>
      <c r="K55" t="s">
        <v>20</v>
      </c>
      <c r="L55" t="s">
        <v>21</v>
      </c>
      <c r="M55" s="4">
        <f t="shared" si="0"/>
        <v>-52.741999999999997</v>
      </c>
      <c r="N55" s="4" t="s">
        <v>24</v>
      </c>
      <c r="O55" s="4">
        <f t="shared" si="1"/>
        <v>5.8</v>
      </c>
      <c r="P55" s="4" t="s">
        <v>23</v>
      </c>
      <c r="Q55" s="4">
        <f t="shared" si="2"/>
        <v>12.29</v>
      </c>
      <c r="R55" s="4" t="s">
        <v>22</v>
      </c>
      <c r="S55" s="4">
        <f t="shared" si="3"/>
        <v>22.157</v>
      </c>
      <c r="T55" s="4"/>
      <c r="U55" s="4" t="str">
        <f t="shared" si="4"/>
        <v>G1 A-52.742 X5.8 Y12.29 Z22.157</v>
      </c>
    </row>
    <row r="56" spans="1:21">
      <c r="B56">
        <v>44</v>
      </c>
      <c r="C56">
        <v>13</v>
      </c>
      <c r="E56">
        <f t="shared" si="12"/>
        <v>-49.63712733571073</v>
      </c>
      <c r="G56">
        <f t="shared" si="14"/>
        <v>21.467749949544302</v>
      </c>
      <c r="H56">
        <f t="shared" si="13"/>
        <v>13.146813739396032</v>
      </c>
      <c r="I56">
        <f t="shared" si="11"/>
        <v>5.8</v>
      </c>
      <c r="K56" t="s">
        <v>20</v>
      </c>
      <c r="L56" t="s">
        <v>21</v>
      </c>
      <c r="M56" s="4">
        <f t="shared" si="0"/>
        <v>-49.637</v>
      </c>
      <c r="N56" s="4" t="s">
        <v>24</v>
      </c>
      <c r="O56" s="4">
        <f t="shared" si="1"/>
        <v>5.8</v>
      </c>
      <c r="P56" s="4" t="s">
        <v>23</v>
      </c>
      <c r="Q56" s="4">
        <f t="shared" si="2"/>
        <v>13.147</v>
      </c>
      <c r="R56" s="4" t="s">
        <v>22</v>
      </c>
      <c r="S56" s="4">
        <f t="shared" si="3"/>
        <v>21.468</v>
      </c>
      <c r="T56" s="4"/>
      <c r="U56" s="4" t="str">
        <f t="shared" si="4"/>
        <v>G1 A-49.637 X5.8 Y13.147 Z21.468</v>
      </c>
    </row>
    <row r="57" spans="1:21">
      <c r="B57" s="6">
        <v>45</v>
      </c>
      <c r="C57">
        <v>14</v>
      </c>
      <c r="E57">
        <f t="shared" si="12"/>
        <v>-46.532290976919249</v>
      </c>
      <c r="G57">
        <f t="shared" si="14"/>
        <v>20.732972686907459</v>
      </c>
      <c r="H57">
        <f t="shared" si="13"/>
        <v>13.965296839195318</v>
      </c>
      <c r="I57">
        <f t="shared" si="11"/>
        <v>5.8</v>
      </c>
      <c r="K57" t="s">
        <v>20</v>
      </c>
      <c r="L57" t="s">
        <v>21</v>
      </c>
      <c r="M57" s="4">
        <f t="shared" si="0"/>
        <v>-46.531999999999996</v>
      </c>
      <c r="N57" s="4" t="s">
        <v>24</v>
      </c>
      <c r="O57" s="4">
        <f t="shared" si="1"/>
        <v>5.8</v>
      </c>
      <c r="P57" s="4" t="s">
        <v>23</v>
      </c>
      <c r="Q57" s="4">
        <f t="shared" si="2"/>
        <v>13.965</v>
      </c>
      <c r="R57" s="4" t="s">
        <v>22</v>
      </c>
      <c r="S57" s="4">
        <f t="shared" si="3"/>
        <v>20.733000000000001</v>
      </c>
      <c r="T57" s="4"/>
      <c r="U57" s="4" t="str">
        <f t="shared" si="4"/>
        <v>G1 A-46.532 X5.8 Y13.965 Z20.733</v>
      </c>
    </row>
    <row r="58" spans="1:21">
      <c r="B58">
        <v>46</v>
      </c>
      <c r="C58">
        <v>15</v>
      </c>
      <c r="E58">
        <f t="shared" si="12"/>
        <v>-43.427454618127769</v>
      </c>
      <c r="G58">
        <f t="shared" si="14"/>
        <v>19.954942420676012</v>
      </c>
      <c r="H58">
        <f t="shared" si="13"/>
        <v>14.742780675151385</v>
      </c>
      <c r="I58">
        <f t="shared" si="11"/>
        <v>5.8</v>
      </c>
      <c r="K58" t="s">
        <v>20</v>
      </c>
      <c r="L58" t="s">
        <v>21</v>
      </c>
      <c r="M58" s="4">
        <f t="shared" si="0"/>
        <v>-43.427</v>
      </c>
      <c r="N58" s="4" t="s">
        <v>24</v>
      </c>
      <c r="O58" s="4">
        <f t="shared" si="1"/>
        <v>5.8</v>
      </c>
      <c r="P58" s="4" t="s">
        <v>23</v>
      </c>
      <c r="Q58" s="4">
        <f t="shared" si="2"/>
        <v>14.743</v>
      </c>
      <c r="R58" s="4" t="s">
        <v>22</v>
      </c>
      <c r="S58" s="4">
        <f t="shared" si="3"/>
        <v>19.954999999999998</v>
      </c>
      <c r="T58" s="4"/>
      <c r="U58" s="4" t="str">
        <f t="shared" si="4"/>
        <v>G1 A-43.427 X5.8 Y14.743 Z19.955</v>
      </c>
    </row>
    <row r="59" spans="1:21">
      <c r="B59" s="6">
        <v>47</v>
      </c>
      <c r="C59">
        <v>16</v>
      </c>
      <c r="E59">
        <f t="shared" si="12"/>
        <v>-40.322618259336288</v>
      </c>
      <c r="G59">
        <f t="shared" si="14"/>
        <v>19.13594328906273</v>
      </c>
      <c r="H59">
        <f t="shared" si="13"/>
        <v>15.47698271325932</v>
      </c>
      <c r="I59">
        <f t="shared" si="11"/>
        <v>5.8</v>
      </c>
      <c r="K59" t="s">
        <v>20</v>
      </c>
      <c r="L59" t="s">
        <v>21</v>
      </c>
      <c r="M59" s="4">
        <f t="shared" si="0"/>
        <v>-40.323</v>
      </c>
      <c r="N59" s="4" t="s">
        <v>24</v>
      </c>
      <c r="O59" s="4">
        <f t="shared" si="1"/>
        <v>5.8</v>
      </c>
      <c r="P59" s="4" t="s">
        <v>23</v>
      </c>
      <c r="Q59" s="4">
        <f t="shared" si="2"/>
        <v>15.477</v>
      </c>
      <c r="R59" s="4" t="s">
        <v>22</v>
      </c>
      <c r="S59" s="4">
        <f t="shared" si="3"/>
        <v>19.135999999999999</v>
      </c>
      <c r="T59" s="4"/>
      <c r="U59" s="4" t="str">
        <f t="shared" si="4"/>
        <v>G1 A-40.323 X5.8 Y15.477 Z19.136</v>
      </c>
    </row>
    <row r="60" spans="1:21">
      <c r="B60">
        <v>48</v>
      </c>
      <c r="C60">
        <v>17</v>
      </c>
      <c r="E60">
        <f t="shared" si="12"/>
        <v>-37.217781900544807</v>
      </c>
      <c r="G60">
        <f t="shared" si="14"/>
        <v>18.278379706515167</v>
      </c>
      <c r="H60">
        <f t="shared" si="13"/>
        <v>16.165747486047049</v>
      </c>
      <c r="I60">
        <f t="shared" si="11"/>
        <v>5.8</v>
      </c>
      <c r="J60" t="s">
        <v>54</v>
      </c>
      <c r="K60" t="s">
        <v>20</v>
      </c>
      <c r="L60" t="s">
        <v>21</v>
      </c>
      <c r="M60" s="4">
        <f t="shared" si="0"/>
        <v>-37.218000000000004</v>
      </c>
      <c r="N60" s="4" t="s">
        <v>24</v>
      </c>
      <c r="O60" s="4">
        <f t="shared" si="1"/>
        <v>5.8</v>
      </c>
      <c r="P60" s="4" t="s">
        <v>23</v>
      </c>
      <c r="Q60" s="4">
        <f t="shared" si="2"/>
        <v>16.166</v>
      </c>
      <c r="R60" s="4" t="s">
        <v>22</v>
      </c>
      <c r="S60" s="4">
        <f t="shared" si="3"/>
        <v>18.277999999999999</v>
      </c>
      <c r="T60" s="4"/>
      <c r="U60" s="4" t="str">
        <f t="shared" si="4"/>
        <v>G1 A-37.218 X5.8 Y16.166 Z18.278</v>
      </c>
    </row>
    <row r="61" spans="1:21">
      <c r="B61" s="6">
        <v>49</v>
      </c>
      <c r="C61">
        <v>18</v>
      </c>
      <c r="E61">
        <f t="shared" si="12"/>
        <v>-34.112945541753319</v>
      </c>
      <c r="G61">
        <f t="shared" si="14"/>
        <v>17.384769304845094</v>
      </c>
      <c r="H61">
        <f t="shared" si="13"/>
        <v>16.807052920588337</v>
      </c>
      <c r="I61">
        <f t="shared" si="11"/>
        <v>5.8</v>
      </c>
      <c r="J61" t="s">
        <v>54</v>
      </c>
      <c r="K61" t="s">
        <v>20</v>
      </c>
      <c r="L61" t="s">
        <v>21</v>
      </c>
      <c r="M61" s="4">
        <f t="shared" si="0"/>
        <v>-34.113</v>
      </c>
      <c r="N61" s="4" t="s">
        <v>24</v>
      </c>
      <c r="O61" s="4">
        <f t="shared" si="1"/>
        <v>5.8</v>
      </c>
      <c r="P61" s="4" t="s">
        <v>23</v>
      </c>
      <c r="Q61" s="4">
        <f t="shared" si="2"/>
        <v>16.806999999999999</v>
      </c>
      <c r="R61" s="4" t="s">
        <v>22</v>
      </c>
      <c r="S61" s="4">
        <f t="shared" si="3"/>
        <v>17.385000000000002</v>
      </c>
      <c r="T61" s="4"/>
      <c r="U61" s="4" t="str">
        <f t="shared" si="4"/>
        <v>G1 A-34.113 X5.8 Y16.807 Z17.385</v>
      </c>
    </row>
    <row r="62" spans="1:21">
      <c r="B62">
        <v>50</v>
      </c>
      <c r="C62">
        <v>19</v>
      </c>
      <c r="E62">
        <f t="shared" si="12"/>
        <v>-31.008109182961832</v>
      </c>
      <c r="G62">
        <f t="shared" si="14"/>
        <v>16.457735541974877</v>
      </c>
      <c r="H62">
        <f t="shared" si="13"/>
        <v>17.399016274896564</v>
      </c>
      <c r="I62">
        <f t="shared" si="11"/>
        <v>5.8</v>
      </c>
      <c r="J62" t="s">
        <v>54</v>
      </c>
      <c r="K62" t="s">
        <v>20</v>
      </c>
      <c r="L62" t="s">
        <v>21</v>
      </c>
      <c r="M62" s="4">
        <f t="shared" si="0"/>
        <v>-31.007999999999999</v>
      </c>
      <c r="N62" s="4" t="s">
        <v>24</v>
      </c>
      <c r="O62" s="4">
        <f t="shared" si="1"/>
        <v>5.8</v>
      </c>
      <c r="P62" s="4" t="s">
        <v>23</v>
      </c>
      <c r="Q62" s="4">
        <f t="shared" si="2"/>
        <v>17.399000000000001</v>
      </c>
      <c r="R62" s="4" t="s">
        <v>22</v>
      </c>
      <c r="S62" s="4">
        <f t="shared" si="3"/>
        <v>16.457999999999998</v>
      </c>
      <c r="T62" s="4"/>
      <c r="U62" s="4" t="str">
        <f t="shared" si="4"/>
        <v>G1 A-31.008 X5.8 Y17.399 Z16.458</v>
      </c>
    </row>
    <row r="63" spans="1:21">
      <c r="B63" s="6">
        <v>51</v>
      </c>
      <c r="C63">
        <v>20</v>
      </c>
      <c r="E63">
        <f t="shared" si="12"/>
        <v>-27.903272824170358</v>
      </c>
      <c r="G63">
        <f t="shared" si="14"/>
        <v>15.500000000000004</v>
      </c>
      <c r="H63">
        <f t="shared" si="13"/>
        <v>17.939899665271263</v>
      </c>
      <c r="I63">
        <f t="shared" si="11"/>
        <v>5.8</v>
      </c>
      <c r="J63" t="s">
        <v>54</v>
      </c>
      <c r="K63" t="s">
        <v>20</v>
      </c>
      <c r="L63" t="s">
        <v>21</v>
      </c>
      <c r="M63" s="4">
        <f t="shared" si="0"/>
        <v>-27.902999999999999</v>
      </c>
      <c r="N63" t="s">
        <v>24</v>
      </c>
      <c r="O63" s="4">
        <f t="shared" si="1"/>
        <v>5.8</v>
      </c>
      <c r="P63" t="s">
        <v>23</v>
      </c>
      <c r="Q63" s="4">
        <f t="shared" si="2"/>
        <v>17.940000000000001</v>
      </c>
      <c r="R63" t="s">
        <v>22</v>
      </c>
      <c r="S63" s="4">
        <f t="shared" si="3"/>
        <v>15.5</v>
      </c>
      <c r="U63" s="4" t="str">
        <f t="shared" si="4"/>
        <v>G1 A-27.903 X5.8 Y17.94 Z15.5</v>
      </c>
    </row>
    <row r="64" spans="1:21" s="6" customFormat="1">
      <c r="A64" s="5" t="s">
        <v>42</v>
      </c>
      <c r="B64">
        <v>52</v>
      </c>
      <c r="E64" s="6">
        <f>E63</f>
        <v>-27.903272824170358</v>
      </c>
      <c r="G64" s="6">
        <f>Zc</f>
        <v>45</v>
      </c>
      <c r="H64" s="13">
        <f>H63+3</f>
        <v>20.939899665271263</v>
      </c>
      <c r="I64" s="6">
        <f>Xm</f>
        <v>3.3</v>
      </c>
      <c r="K64" s="6" t="s">
        <v>52</v>
      </c>
      <c r="L64" s="6" t="s">
        <v>21</v>
      </c>
      <c r="M64" s="6">
        <f t="shared" si="0"/>
        <v>-27.902999999999999</v>
      </c>
      <c r="N64" s="6" t="s">
        <v>24</v>
      </c>
      <c r="O64" s="6">
        <f t="shared" si="1"/>
        <v>3.3</v>
      </c>
      <c r="P64" s="6" t="s">
        <v>23</v>
      </c>
      <c r="Q64" s="6">
        <f t="shared" si="2"/>
        <v>20.94</v>
      </c>
      <c r="R64" s="6" t="s">
        <v>22</v>
      </c>
      <c r="S64" s="6">
        <f t="shared" si="3"/>
        <v>45</v>
      </c>
      <c r="U64" s="6" t="str">
        <f t="shared" si="4"/>
        <v>G0 A-27.903 X3.3 Y20.94 Z45</v>
      </c>
    </row>
    <row r="65" spans="1:21">
      <c r="B65" s="6">
        <v>53</v>
      </c>
      <c r="E65">
        <v>-90</v>
      </c>
      <c r="G65">
        <f>Zc</f>
        <v>45</v>
      </c>
      <c r="H65">
        <v>20</v>
      </c>
      <c r="I65">
        <f>Xm</f>
        <v>3.3</v>
      </c>
      <c r="K65" t="s">
        <v>52</v>
      </c>
      <c r="L65" t="s">
        <v>21</v>
      </c>
      <c r="M65" s="4">
        <f t="shared" si="0"/>
        <v>-90</v>
      </c>
      <c r="N65" s="4" t="s">
        <v>24</v>
      </c>
      <c r="O65" s="4">
        <f t="shared" si="1"/>
        <v>3.3</v>
      </c>
      <c r="P65" s="4" t="s">
        <v>23</v>
      </c>
      <c r="Q65" s="4">
        <f t="shared" si="2"/>
        <v>20</v>
      </c>
      <c r="R65" s="4" t="s">
        <v>22</v>
      </c>
      <c r="S65" s="4">
        <f t="shared" si="3"/>
        <v>45</v>
      </c>
      <c r="T65" s="4"/>
      <c r="U65" s="4" t="str">
        <f t="shared" si="4"/>
        <v>G0 A-90 X3.3 Y20 Z45</v>
      </c>
    </row>
    <row r="66" spans="1:21">
      <c r="B66">
        <v>54</v>
      </c>
      <c r="E66">
        <v>-90</v>
      </c>
      <c r="G66">
        <f>G43</f>
        <v>26.3</v>
      </c>
      <c r="H66">
        <v>20</v>
      </c>
      <c r="I66">
        <f t="shared" ref="I66:I90" si="15">Xl</f>
        <v>-0.8</v>
      </c>
      <c r="K66" t="s">
        <v>20</v>
      </c>
      <c r="L66" t="s">
        <v>21</v>
      </c>
      <c r="M66" s="4">
        <f t="shared" si="0"/>
        <v>-90</v>
      </c>
      <c r="N66" t="s">
        <v>24</v>
      </c>
      <c r="O66" s="4">
        <f t="shared" si="1"/>
        <v>-0.8</v>
      </c>
      <c r="P66" t="s">
        <v>23</v>
      </c>
      <c r="Q66" s="4">
        <f t="shared" si="2"/>
        <v>20</v>
      </c>
      <c r="R66" t="s">
        <v>22</v>
      </c>
      <c r="S66" s="4">
        <f t="shared" si="3"/>
        <v>26.3</v>
      </c>
      <c r="U66" s="4" t="str">
        <f t="shared" si="4"/>
        <v>G1 A-90 X-0.8 Y20 Z26.3</v>
      </c>
    </row>
    <row r="67" spans="1:21" s="6" customFormat="1">
      <c r="A67" s="5" t="s">
        <v>46</v>
      </c>
      <c r="B67" s="6">
        <v>55</v>
      </c>
      <c r="C67" s="6">
        <v>0</v>
      </c>
      <c r="E67" s="6">
        <f>E43</f>
        <v>-90</v>
      </c>
      <c r="G67" s="6">
        <f>G43</f>
        <v>26.3</v>
      </c>
      <c r="H67" s="6">
        <f>H43</f>
        <v>0</v>
      </c>
      <c r="I67" s="6">
        <f t="shared" si="15"/>
        <v>-0.8</v>
      </c>
      <c r="K67" s="6" t="s">
        <v>20</v>
      </c>
      <c r="L67" s="6" t="s">
        <v>21</v>
      </c>
      <c r="M67" s="6">
        <f t="shared" si="0"/>
        <v>-90</v>
      </c>
      <c r="N67" s="6" t="s">
        <v>24</v>
      </c>
      <c r="O67" s="6">
        <f t="shared" si="1"/>
        <v>-0.8</v>
      </c>
      <c r="P67" s="6" t="s">
        <v>23</v>
      </c>
      <c r="Q67" s="6">
        <f t="shared" si="2"/>
        <v>0</v>
      </c>
      <c r="R67" s="6" t="s">
        <v>22</v>
      </c>
      <c r="S67" s="6">
        <f t="shared" si="3"/>
        <v>26.3</v>
      </c>
      <c r="U67" s="6" t="str">
        <f t="shared" si="4"/>
        <v>G1 A-90 X-0.8 Y0 Z26.3</v>
      </c>
    </row>
    <row r="68" spans="1:21">
      <c r="A68" s="8" t="s">
        <v>48</v>
      </c>
      <c r="B68">
        <v>56</v>
      </c>
      <c r="C68">
        <v>1</v>
      </c>
      <c r="E68" s="4">
        <f t="shared" ref="E68:E87" si="16">E44</f>
        <v>-86.895163641208512</v>
      </c>
      <c r="F68" s="4"/>
      <c r="G68" s="4">
        <f t="shared" ref="G68:H68" si="17">G44</f>
        <v>26.270201669695933</v>
      </c>
      <c r="H68" s="4">
        <f t="shared" si="17"/>
        <v>1.0995109230272497</v>
      </c>
      <c r="I68" s="4">
        <f t="shared" si="15"/>
        <v>-0.8</v>
      </c>
      <c r="J68" s="4"/>
      <c r="K68" s="4" t="s">
        <v>20</v>
      </c>
      <c r="L68" s="4" t="s">
        <v>21</v>
      </c>
      <c r="M68" s="4">
        <f t="shared" si="0"/>
        <v>-86.894999999999996</v>
      </c>
      <c r="N68" s="4" t="s">
        <v>24</v>
      </c>
      <c r="O68" s="4">
        <f t="shared" si="1"/>
        <v>-0.8</v>
      </c>
      <c r="P68" s="4" t="s">
        <v>23</v>
      </c>
      <c r="Q68" s="4">
        <f t="shared" si="2"/>
        <v>1.1000000000000001</v>
      </c>
      <c r="R68" s="4" t="s">
        <v>22</v>
      </c>
      <c r="S68" s="4">
        <f t="shared" si="3"/>
        <v>26.27</v>
      </c>
      <c r="T68" s="4"/>
      <c r="U68" s="4" t="str">
        <f t="shared" si="4"/>
        <v>G1 A-86.895 X-0.8 Y1.1 Z26.27</v>
      </c>
    </row>
    <row r="69" spans="1:21">
      <c r="A69" s="8" t="s">
        <v>45</v>
      </c>
      <c r="B69" s="6">
        <v>57</v>
      </c>
      <c r="C69">
        <v>2</v>
      </c>
      <c r="E69" s="4">
        <f t="shared" si="16"/>
        <v>-83.790327282417039</v>
      </c>
      <c r="F69" s="4"/>
      <c r="G69" s="4">
        <f t="shared" ref="G69:H69" si="18">G45</f>
        <v>26.180894160605298</v>
      </c>
      <c r="H69" s="4">
        <f t="shared" si="18"/>
        <v>2.1957939061867857</v>
      </c>
      <c r="I69" s="4">
        <f t="shared" si="15"/>
        <v>-0.8</v>
      </c>
      <c r="J69" s="4"/>
      <c r="K69" s="4" t="s">
        <v>20</v>
      </c>
      <c r="L69" s="4" t="s">
        <v>21</v>
      </c>
      <c r="M69" s="4">
        <f t="shared" si="0"/>
        <v>-83.79</v>
      </c>
      <c r="N69" s="4" t="s">
        <v>24</v>
      </c>
      <c r="O69" s="4">
        <f t="shared" si="1"/>
        <v>-0.8</v>
      </c>
      <c r="P69" s="4" t="s">
        <v>23</v>
      </c>
      <c r="Q69" s="4">
        <f t="shared" si="2"/>
        <v>2.1960000000000002</v>
      </c>
      <c r="R69" s="4" t="s">
        <v>22</v>
      </c>
      <c r="S69" s="4">
        <f t="shared" si="3"/>
        <v>26.181000000000001</v>
      </c>
      <c r="T69" s="4"/>
      <c r="U69" s="4" t="str">
        <f t="shared" si="4"/>
        <v>G1 A-83.79 X-0.8 Y2.196 Z26.181</v>
      </c>
    </row>
    <row r="70" spans="1:21">
      <c r="B70">
        <v>58</v>
      </c>
      <c r="C70">
        <v>3</v>
      </c>
      <c r="E70" s="4">
        <f t="shared" si="16"/>
        <v>-80.685490923625551</v>
      </c>
      <c r="F70" s="4"/>
      <c r="G70" s="4">
        <f t="shared" ref="G70:H70" si="19">G46</f>
        <v>26.032339661364006</v>
      </c>
      <c r="H70" s="4">
        <f t="shared" si="19"/>
        <v>3.2856304861841328</v>
      </c>
      <c r="I70" s="4">
        <f t="shared" si="15"/>
        <v>-0.8</v>
      </c>
      <c r="J70" s="4"/>
      <c r="K70" s="4" t="s">
        <v>20</v>
      </c>
      <c r="L70" s="4" t="s">
        <v>21</v>
      </c>
      <c r="M70" s="4">
        <f t="shared" si="0"/>
        <v>-80.685000000000002</v>
      </c>
      <c r="N70" s="4" t="s">
        <v>24</v>
      </c>
      <c r="O70" s="4">
        <f t="shared" si="1"/>
        <v>-0.8</v>
      </c>
      <c r="P70" s="4" t="s">
        <v>23</v>
      </c>
      <c r="Q70" s="4">
        <f t="shared" si="2"/>
        <v>3.286</v>
      </c>
      <c r="R70" s="4" t="s">
        <v>22</v>
      </c>
      <c r="S70" s="4">
        <f t="shared" si="3"/>
        <v>26.032</v>
      </c>
      <c r="T70" s="4"/>
      <c r="U70" s="4" t="str">
        <f t="shared" si="4"/>
        <v>G1 A-80.685 X-0.8 Y3.286 Z26.032</v>
      </c>
    </row>
    <row r="71" spans="1:21">
      <c r="B71" s="6">
        <v>59</v>
      </c>
      <c r="C71">
        <v>4</v>
      </c>
      <c r="E71" s="4">
        <f t="shared" si="16"/>
        <v>-77.580654564834077</v>
      </c>
      <c r="F71" s="4"/>
      <c r="G71" s="4">
        <f t="shared" ref="G71:H71" si="20">G47</f>
        <v>25.824974297689948</v>
      </c>
      <c r="H71" s="4">
        <f t="shared" si="20"/>
        <v>4.3658211250500099</v>
      </c>
      <c r="I71" s="4">
        <f t="shared" si="15"/>
        <v>-0.8</v>
      </c>
      <c r="J71" s="4"/>
      <c r="K71" s="4" t="s">
        <v>20</v>
      </c>
      <c r="L71" s="4" t="s">
        <v>21</v>
      </c>
      <c r="M71" s="4">
        <f t="shared" si="0"/>
        <v>-77.581000000000003</v>
      </c>
      <c r="N71" s="4" t="s">
        <v>24</v>
      </c>
      <c r="O71" s="4">
        <f t="shared" si="1"/>
        <v>-0.8</v>
      </c>
      <c r="P71" s="4" t="s">
        <v>23</v>
      </c>
      <c r="Q71" s="4">
        <f t="shared" si="2"/>
        <v>4.3659999999999997</v>
      </c>
      <c r="R71" s="4" t="s">
        <v>22</v>
      </c>
      <c r="S71" s="4">
        <f t="shared" si="3"/>
        <v>25.824999999999999</v>
      </c>
      <c r="T71" s="4"/>
      <c r="U71" s="4" t="str">
        <f t="shared" si="4"/>
        <v>G1 A-77.581 X-0.8 Y4.366 Z25.825</v>
      </c>
    </row>
    <row r="72" spans="1:21">
      <c r="B72">
        <v>60</v>
      </c>
      <c r="C72">
        <v>5</v>
      </c>
      <c r="E72" s="4">
        <f t="shared" si="16"/>
        <v>-74.47581820604259</v>
      </c>
      <c r="F72" s="4"/>
      <c r="G72" s="4">
        <f t="shared" ref="G72:H72" si="21">G48</f>
        <v>25.559406852006806</v>
      </c>
      <c r="H72" s="4">
        <f t="shared" si="21"/>
        <v>5.4331946033313834</v>
      </c>
      <c r="I72" s="4">
        <f t="shared" si="15"/>
        <v>-0.8</v>
      </c>
      <c r="J72" s="4"/>
      <c r="K72" s="4" t="s">
        <v>20</v>
      </c>
      <c r="L72" s="4" t="s">
        <v>21</v>
      </c>
      <c r="M72" s="4">
        <f t="shared" si="0"/>
        <v>-74.475999999999999</v>
      </c>
      <c r="N72" s="4" t="s">
        <v>24</v>
      </c>
      <c r="O72" s="4">
        <f t="shared" si="1"/>
        <v>-0.8</v>
      </c>
      <c r="P72" s="4" t="s">
        <v>23</v>
      </c>
      <c r="Q72" s="4">
        <f t="shared" si="2"/>
        <v>5.4329999999999998</v>
      </c>
      <c r="R72" s="4" t="s">
        <v>22</v>
      </c>
      <c r="S72" s="4">
        <f t="shared" si="3"/>
        <v>25.559000000000001</v>
      </c>
      <c r="T72" s="4"/>
      <c r="U72" s="4" t="str">
        <f t="shared" si="4"/>
        <v>G1 A-74.476 X-0.8 Y5.433 Z25.559</v>
      </c>
    </row>
    <row r="73" spans="1:21">
      <c r="B73" s="6">
        <v>61</v>
      </c>
      <c r="C73">
        <v>6</v>
      </c>
      <c r="E73" s="4">
        <f t="shared" si="16"/>
        <v>-71.370981847251102</v>
      </c>
      <c r="F73" s="4"/>
      <c r="G73" s="4">
        <f t="shared" ref="G73:H73" si="22">G49</f>
        <v>25.236416976182998</v>
      </c>
      <c r="H73" s="4">
        <f t="shared" si="22"/>
        <v>6.4846173301451335</v>
      </c>
      <c r="I73" s="4">
        <f t="shared" si="15"/>
        <v>-0.8</v>
      </c>
      <c r="J73" s="4"/>
      <c r="K73" s="4" t="s">
        <v>20</v>
      </c>
      <c r="L73" s="4" t="s">
        <v>21</v>
      </c>
      <c r="M73" s="4">
        <f t="shared" ref="M73:M117" si="23">ROUND(E73,3)</f>
        <v>-71.370999999999995</v>
      </c>
      <c r="N73" s="4" t="s">
        <v>24</v>
      </c>
      <c r="O73" s="4">
        <f t="shared" ref="O73:O117" si="24">ROUND(I73,2)</f>
        <v>-0.8</v>
      </c>
      <c r="P73" s="4" t="s">
        <v>23</v>
      </c>
      <c r="Q73" s="4">
        <f t="shared" ref="Q73:Q117" si="25">ROUND(H73,3)</f>
        <v>6.4850000000000003</v>
      </c>
      <c r="R73" s="4" t="s">
        <v>22</v>
      </c>
      <c r="S73" s="4">
        <f t="shared" ref="S73:S117" si="26">ROUND(G73,3)</f>
        <v>25.236000000000001</v>
      </c>
      <c r="T73" s="4"/>
      <c r="U73" s="4" t="str">
        <f t="shared" ref="U73:U117" si="27">CONCATENATE(K73,L73,M73,N73,O73,P73,Q73,R73,S73)</f>
        <v>G1 A-71.371 X-0.8 Y6.485 Z25.236</v>
      </c>
    </row>
    <row r="74" spans="1:21">
      <c r="B74">
        <v>62</v>
      </c>
      <c r="C74">
        <v>7</v>
      </c>
      <c r="E74" s="4">
        <f t="shared" si="16"/>
        <v>-68.266145488459628</v>
      </c>
      <c r="F74" s="4"/>
      <c r="G74" s="4">
        <f t="shared" ref="G74:H74" si="28">G50</f>
        <v>24.856952902632777</v>
      </c>
      <c r="H74" s="4">
        <f t="shared" si="28"/>
        <v>7.5170025427619267</v>
      </c>
      <c r="I74" s="4">
        <f t="shared" si="15"/>
        <v>-0.8</v>
      </c>
      <c r="J74" s="4"/>
      <c r="K74" s="4" t="s">
        <v>20</v>
      </c>
      <c r="L74" s="4" t="s">
        <v>21</v>
      </c>
      <c r="M74" s="4">
        <f t="shared" si="23"/>
        <v>-68.266000000000005</v>
      </c>
      <c r="N74" s="4" t="s">
        <v>24</v>
      </c>
      <c r="O74" s="4">
        <f t="shared" si="24"/>
        <v>-0.8</v>
      </c>
      <c r="P74" s="4" t="s">
        <v>23</v>
      </c>
      <c r="Q74" s="4">
        <f t="shared" si="25"/>
        <v>7.5170000000000003</v>
      </c>
      <c r="R74" s="4" t="s">
        <v>22</v>
      </c>
      <c r="S74" s="4">
        <f t="shared" si="26"/>
        <v>24.856999999999999</v>
      </c>
      <c r="T74" s="4"/>
      <c r="U74" s="4" t="str">
        <f t="shared" si="27"/>
        <v>G1 A-68.266 X-0.8 Y7.517 Z24.857</v>
      </c>
    </row>
    <row r="75" spans="1:21">
      <c r="B75" s="6">
        <v>63</v>
      </c>
      <c r="C75">
        <v>8</v>
      </c>
      <c r="E75" s="4">
        <f t="shared" si="16"/>
        <v>-65.16130912966814</v>
      </c>
      <c r="F75" s="4"/>
      <c r="G75" s="4">
        <f t="shared" ref="G75:H75" si="29">G51</f>
        <v>24.422128660499219</v>
      </c>
      <c r="H75" s="4">
        <f t="shared" si="29"/>
        <v>8.5273193687121438</v>
      </c>
      <c r="I75" s="4">
        <f t="shared" si="15"/>
        <v>-0.8</v>
      </c>
      <c r="J75" s="4"/>
      <c r="K75" s="4" t="s">
        <v>20</v>
      </c>
      <c r="L75" s="4" t="s">
        <v>21</v>
      </c>
      <c r="M75" s="4">
        <f t="shared" si="23"/>
        <v>-65.161000000000001</v>
      </c>
      <c r="N75" s="4" t="s">
        <v>24</v>
      </c>
      <c r="O75" s="4">
        <f t="shared" si="24"/>
        <v>-0.8</v>
      </c>
      <c r="P75" s="4" t="s">
        <v>23</v>
      </c>
      <c r="Q75" s="4">
        <f t="shared" si="25"/>
        <v>8.5269999999999992</v>
      </c>
      <c r="R75" s="4" t="s">
        <v>22</v>
      </c>
      <c r="S75" s="4">
        <f t="shared" si="26"/>
        <v>24.422000000000001</v>
      </c>
      <c r="T75" s="4"/>
      <c r="U75" s="4" t="str">
        <f t="shared" si="27"/>
        <v>G1 A-65.161 X-0.8 Y8.527 Z24.422</v>
      </c>
    </row>
    <row r="76" spans="1:21">
      <c r="B76">
        <v>64</v>
      </c>
      <c r="C76">
        <v>9</v>
      </c>
      <c r="E76" s="4">
        <f t="shared" si="16"/>
        <v>-62.05647277087666</v>
      </c>
      <c r="F76" s="4"/>
      <c r="G76" s="4">
        <f t="shared" ref="G76:H76" si="30">G52</f>
        <v>23.933220805091807</v>
      </c>
      <c r="H76" s="4">
        <f t="shared" si="30"/>
        <v>9.5126017238094391</v>
      </c>
      <c r="I76" s="4">
        <f t="shared" si="15"/>
        <v>-0.8</v>
      </c>
      <c r="J76" s="4"/>
      <c r="K76" s="4" t="s">
        <v>20</v>
      </c>
      <c r="L76" s="4" t="s">
        <v>21</v>
      </c>
      <c r="M76" s="4">
        <f t="shared" si="23"/>
        <v>-62.055999999999997</v>
      </c>
      <c r="N76" s="4" t="s">
        <v>24</v>
      </c>
      <c r="O76" s="4">
        <f t="shared" si="24"/>
        <v>-0.8</v>
      </c>
      <c r="P76" s="4" t="s">
        <v>23</v>
      </c>
      <c r="Q76" s="4">
        <f t="shared" si="25"/>
        <v>9.5129999999999999</v>
      </c>
      <c r="R76" s="4" t="s">
        <v>22</v>
      </c>
      <c r="S76" s="4">
        <f t="shared" si="26"/>
        <v>23.933</v>
      </c>
      <c r="T76" s="4"/>
      <c r="U76" s="4" t="str">
        <f t="shared" si="27"/>
        <v>G1 A-62.056 X-0.8 Y9.513 Z23.933</v>
      </c>
    </row>
    <row r="77" spans="1:21">
      <c r="B77" s="6">
        <v>65</v>
      </c>
      <c r="C77">
        <v>10</v>
      </c>
      <c r="E77" s="4">
        <f t="shared" si="16"/>
        <v>-58.951636412085179</v>
      </c>
      <c r="F77" s="4"/>
      <c r="G77" s="4">
        <f t="shared" ref="G77:H77" si="31">G53</f>
        <v>23.391664670180369</v>
      </c>
      <c r="H77" s="4">
        <f t="shared" si="31"/>
        <v>10.469957019969089</v>
      </c>
      <c r="I77" s="4">
        <f t="shared" si="15"/>
        <v>-0.8</v>
      </c>
      <c r="J77" s="4"/>
      <c r="K77" s="4" t="s">
        <v>20</v>
      </c>
      <c r="L77" s="4" t="s">
        <v>21</v>
      </c>
      <c r="M77" s="4">
        <f t="shared" si="23"/>
        <v>-58.951999999999998</v>
      </c>
      <c r="N77" s="4" t="s">
        <v>24</v>
      </c>
      <c r="O77" s="4">
        <f t="shared" si="24"/>
        <v>-0.8</v>
      </c>
      <c r="P77" s="4" t="s">
        <v>23</v>
      </c>
      <c r="Q77" s="4">
        <f t="shared" si="25"/>
        <v>10.47</v>
      </c>
      <c r="R77" s="4" t="s">
        <v>22</v>
      </c>
      <c r="S77" s="4">
        <f t="shared" si="26"/>
        <v>23.391999999999999</v>
      </c>
      <c r="T77" s="4"/>
      <c r="U77" s="4" t="str">
        <f t="shared" si="27"/>
        <v>G1 A-58.952 X-0.8 Y10.47 Z23.392</v>
      </c>
    </row>
    <row r="78" spans="1:21">
      <c r="B78">
        <v>66</v>
      </c>
      <c r="C78">
        <v>11</v>
      </c>
      <c r="E78" s="4">
        <f t="shared" si="16"/>
        <v>-55.846800053293698</v>
      </c>
      <c r="F78" s="4"/>
      <c r="G78" s="4">
        <f t="shared" ref="G78:H78" si="32">G54</f>
        <v>22.799050154147785</v>
      </c>
      <c r="H78" s="4">
        <f t="shared" si="32"/>
        <v>11.396574657256771</v>
      </c>
      <c r="I78" s="4">
        <f t="shared" si="15"/>
        <v>-0.8</v>
      </c>
      <c r="J78" s="4"/>
      <c r="K78" s="4" t="s">
        <v>20</v>
      </c>
      <c r="L78" s="4" t="s">
        <v>21</v>
      </c>
      <c r="M78" s="4">
        <f t="shared" si="23"/>
        <v>-55.847000000000001</v>
      </c>
      <c r="N78" s="4" t="s">
        <v>24</v>
      </c>
      <c r="O78" s="4">
        <f t="shared" si="24"/>
        <v>-0.8</v>
      </c>
      <c r="P78" s="4" t="s">
        <v>23</v>
      </c>
      <c r="Q78" s="4">
        <f t="shared" si="25"/>
        <v>11.397</v>
      </c>
      <c r="R78" s="4" t="s">
        <v>22</v>
      </c>
      <c r="S78" s="4">
        <f t="shared" si="26"/>
        <v>22.798999999999999</v>
      </c>
      <c r="T78" s="4"/>
      <c r="U78" s="4" t="str">
        <f t="shared" si="27"/>
        <v>G1 A-55.847 X-0.8 Y11.397 Z22.799</v>
      </c>
    </row>
    <row r="79" spans="1:21">
      <c r="B79" s="6">
        <v>67</v>
      </c>
      <c r="C79">
        <v>12</v>
      </c>
      <c r="E79" s="4">
        <f t="shared" si="16"/>
        <v>-52.741963694502218</v>
      </c>
      <c r="F79" s="4"/>
      <c r="G79" s="4">
        <f t="shared" ref="G79:H79" si="33">G55</f>
        <v>22.157117052372552</v>
      </c>
      <c r="H79" s="4">
        <f t="shared" si="33"/>
        <v>12.289734275236878</v>
      </c>
      <c r="I79" s="4">
        <f t="shared" si="15"/>
        <v>-0.8</v>
      </c>
      <c r="J79" s="4"/>
      <c r="K79" s="4" t="s">
        <v>20</v>
      </c>
      <c r="L79" s="4" t="s">
        <v>21</v>
      </c>
      <c r="M79" s="4">
        <f t="shared" si="23"/>
        <v>-52.741999999999997</v>
      </c>
      <c r="N79" s="4" t="s">
        <v>24</v>
      </c>
      <c r="O79" s="4">
        <f t="shared" si="24"/>
        <v>-0.8</v>
      </c>
      <c r="P79" s="4" t="s">
        <v>23</v>
      </c>
      <c r="Q79" s="4">
        <f t="shared" si="25"/>
        <v>12.29</v>
      </c>
      <c r="R79" s="4" t="s">
        <v>22</v>
      </c>
      <c r="S79" s="4">
        <f t="shared" si="26"/>
        <v>22.157</v>
      </c>
      <c r="T79" s="4"/>
      <c r="U79" s="4" t="str">
        <f t="shared" si="27"/>
        <v>G1 A-52.742 X-0.8 Y12.29 Z22.157</v>
      </c>
    </row>
    <row r="80" spans="1:21">
      <c r="B80">
        <v>68</v>
      </c>
      <c r="C80">
        <v>13</v>
      </c>
      <c r="E80" s="4">
        <f t="shared" si="16"/>
        <v>-49.63712733571073</v>
      </c>
      <c r="F80" s="4"/>
      <c r="G80" s="4">
        <f t="shared" ref="G80:H80" si="34">G56</f>
        <v>21.467749949544302</v>
      </c>
      <c r="H80" s="4">
        <f t="shared" si="34"/>
        <v>13.146813739396032</v>
      </c>
      <c r="I80" s="4">
        <f t="shared" si="15"/>
        <v>-0.8</v>
      </c>
      <c r="J80" s="4"/>
      <c r="K80" s="4" t="s">
        <v>20</v>
      </c>
      <c r="L80" s="4" t="s">
        <v>21</v>
      </c>
      <c r="M80" s="4">
        <f t="shared" si="23"/>
        <v>-49.637</v>
      </c>
      <c r="N80" s="4" t="s">
        <v>24</v>
      </c>
      <c r="O80" s="4">
        <f t="shared" si="24"/>
        <v>-0.8</v>
      </c>
      <c r="P80" s="4" t="s">
        <v>23</v>
      </c>
      <c r="Q80" s="4">
        <f t="shared" si="25"/>
        <v>13.147</v>
      </c>
      <c r="R80" s="4" t="s">
        <v>22</v>
      </c>
      <c r="S80" s="4">
        <f t="shared" si="26"/>
        <v>21.468</v>
      </c>
      <c r="T80" s="4"/>
      <c r="U80" s="4" t="str">
        <f t="shared" si="27"/>
        <v>G1 A-49.637 X-0.8 Y13.147 Z21.468</v>
      </c>
    </row>
    <row r="81" spans="1:21">
      <c r="B81" s="6">
        <v>69</v>
      </c>
      <c r="C81">
        <v>14</v>
      </c>
      <c r="E81" s="4">
        <f t="shared" si="16"/>
        <v>-46.532290976919249</v>
      </c>
      <c r="F81" s="4"/>
      <c r="G81" s="4">
        <f t="shared" ref="G81:H81" si="35">G57</f>
        <v>20.732972686907459</v>
      </c>
      <c r="H81" s="4">
        <f t="shared" si="35"/>
        <v>13.965296839195318</v>
      </c>
      <c r="I81" s="4">
        <f t="shared" si="15"/>
        <v>-0.8</v>
      </c>
      <c r="J81" s="4"/>
      <c r="K81" s="4" t="s">
        <v>20</v>
      </c>
      <c r="L81" s="4" t="s">
        <v>21</v>
      </c>
      <c r="M81" s="4">
        <f t="shared" si="23"/>
        <v>-46.531999999999996</v>
      </c>
      <c r="N81" s="4" t="s">
        <v>24</v>
      </c>
      <c r="O81" s="4">
        <f t="shared" si="24"/>
        <v>-0.8</v>
      </c>
      <c r="P81" s="4" t="s">
        <v>23</v>
      </c>
      <c r="Q81" s="4">
        <f t="shared" si="25"/>
        <v>13.965</v>
      </c>
      <c r="R81" s="4" t="s">
        <v>22</v>
      </c>
      <c r="S81" s="4">
        <f t="shared" si="26"/>
        <v>20.733000000000001</v>
      </c>
      <c r="T81" s="4"/>
      <c r="U81" s="4" t="str">
        <f t="shared" si="27"/>
        <v>G1 A-46.532 X-0.8 Y13.965 Z20.733</v>
      </c>
    </row>
    <row r="82" spans="1:21">
      <c r="B82">
        <v>70</v>
      </c>
      <c r="C82">
        <v>15</v>
      </c>
      <c r="E82" s="4">
        <f t="shared" si="16"/>
        <v>-43.427454618127769</v>
      </c>
      <c r="F82" s="4"/>
      <c r="G82" s="4">
        <f t="shared" ref="G82:H82" si="36">G58</f>
        <v>19.954942420676012</v>
      </c>
      <c r="H82" s="4">
        <f t="shared" si="36"/>
        <v>14.742780675151385</v>
      </c>
      <c r="I82" s="4">
        <f t="shared" si="15"/>
        <v>-0.8</v>
      </c>
      <c r="J82" s="4"/>
      <c r="K82" s="4" t="s">
        <v>20</v>
      </c>
      <c r="L82" s="4" t="s">
        <v>21</v>
      </c>
      <c r="M82" s="4">
        <f t="shared" si="23"/>
        <v>-43.427</v>
      </c>
      <c r="N82" s="4" t="s">
        <v>24</v>
      </c>
      <c r="O82" s="4">
        <f t="shared" si="24"/>
        <v>-0.8</v>
      </c>
      <c r="P82" s="4" t="s">
        <v>23</v>
      </c>
      <c r="Q82" s="4">
        <f t="shared" si="25"/>
        <v>14.743</v>
      </c>
      <c r="R82" s="4" t="s">
        <v>22</v>
      </c>
      <c r="S82" s="4">
        <f t="shared" si="26"/>
        <v>19.954999999999998</v>
      </c>
      <c r="T82" s="4"/>
      <c r="U82" s="4" t="str">
        <f t="shared" si="27"/>
        <v>G1 A-43.427 X-0.8 Y14.743 Z19.955</v>
      </c>
    </row>
    <row r="83" spans="1:21">
      <c r="B83" s="6">
        <v>71</v>
      </c>
      <c r="C83">
        <v>16</v>
      </c>
      <c r="E83" s="4">
        <f t="shared" si="16"/>
        <v>-40.322618259336288</v>
      </c>
      <c r="F83" s="4"/>
      <c r="G83" s="4">
        <f t="shared" ref="G83:H83" si="37">G59</f>
        <v>19.13594328906273</v>
      </c>
      <c r="H83" s="4">
        <f t="shared" si="37"/>
        <v>15.47698271325932</v>
      </c>
      <c r="I83" s="4">
        <f t="shared" si="15"/>
        <v>-0.8</v>
      </c>
      <c r="J83" s="4"/>
      <c r="K83" s="4" t="s">
        <v>20</v>
      </c>
      <c r="L83" s="4" t="s">
        <v>21</v>
      </c>
      <c r="M83" s="4">
        <f t="shared" si="23"/>
        <v>-40.323</v>
      </c>
      <c r="N83" s="4" t="s">
        <v>24</v>
      </c>
      <c r="O83" s="4">
        <f t="shared" si="24"/>
        <v>-0.8</v>
      </c>
      <c r="P83" s="4" t="s">
        <v>23</v>
      </c>
      <c r="Q83" s="4">
        <f t="shared" si="25"/>
        <v>15.477</v>
      </c>
      <c r="R83" s="4" t="s">
        <v>22</v>
      </c>
      <c r="S83" s="4">
        <f t="shared" si="26"/>
        <v>19.135999999999999</v>
      </c>
      <c r="T83" s="4"/>
      <c r="U83" s="4" t="str">
        <f t="shared" si="27"/>
        <v>G1 A-40.323 X-0.8 Y15.477 Z19.136</v>
      </c>
    </row>
    <row r="84" spans="1:21">
      <c r="B84">
        <v>72</v>
      </c>
      <c r="C84">
        <v>17</v>
      </c>
      <c r="E84" s="4">
        <f t="shared" si="16"/>
        <v>-37.217781900544807</v>
      </c>
      <c r="F84" s="4"/>
      <c r="G84" s="4">
        <f t="shared" ref="G84:H84" si="38">G60</f>
        <v>18.278379706515167</v>
      </c>
      <c r="H84" s="4">
        <f t="shared" si="38"/>
        <v>16.165747486047049</v>
      </c>
      <c r="I84" s="4">
        <f t="shared" si="15"/>
        <v>-0.8</v>
      </c>
      <c r="J84" s="4"/>
      <c r="K84" s="4" t="s">
        <v>20</v>
      </c>
      <c r="L84" s="4" t="s">
        <v>21</v>
      </c>
      <c r="M84" s="4">
        <f t="shared" si="23"/>
        <v>-37.218000000000004</v>
      </c>
      <c r="N84" s="4" t="s">
        <v>24</v>
      </c>
      <c r="O84" s="4">
        <f t="shared" si="24"/>
        <v>-0.8</v>
      </c>
      <c r="P84" s="4" t="s">
        <v>23</v>
      </c>
      <c r="Q84" s="4">
        <f t="shared" si="25"/>
        <v>16.166</v>
      </c>
      <c r="R84" s="4" t="s">
        <v>22</v>
      </c>
      <c r="S84" s="4">
        <f t="shared" si="26"/>
        <v>18.277999999999999</v>
      </c>
      <c r="T84" s="4"/>
      <c r="U84" s="4" t="str">
        <f t="shared" si="27"/>
        <v>G1 A-37.218 X-0.8 Y16.166 Z18.278</v>
      </c>
    </row>
    <row r="85" spans="1:21">
      <c r="B85" s="6">
        <v>73</v>
      </c>
      <c r="C85">
        <v>18</v>
      </c>
      <c r="E85" s="4">
        <f t="shared" si="16"/>
        <v>-34.112945541753319</v>
      </c>
      <c r="F85" s="4"/>
      <c r="G85" s="4">
        <f t="shared" ref="G85:H85" si="39">G61</f>
        <v>17.384769304845094</v>
      </c>
      <c r="H85" s="4">
        <f t="shared" si="39"/>
        <v>16.807052920588337</v>
      </c>
      <c r="I85" s="4">
        <f t="shared" si="15"/>
        <v>-0.8</v>
      </c>
      <c r="J85" s="4"/>
      <c r="K85" s="4" t="s">
        <v>20</v>
      </c>
      <c r="L85" s="4" t="s">
        <v>21</v>
      </c>
      <c r="M85" s="4">
        <f t="shared" si="23"/>
        <v>-34.113</v>
      </c>
      <c r="N85" s="4" t="s">
        <v>24</v>
      </c>
      <c r="O85" s="4">
        <f t="shared" si="24"/>
        <v>-0.8</v>
      </c>
      <c r="P85" s="4" t="s">
        <v>23</v>
      </c>
      <c r="Q85" s="4">
        <f t="shared" si="25"/>
        <v>16.806999999999999</v>
      </c>
      <c r="R85" s="4" t="s">
        <v>22</v>
      </c>
      <c r="S85" s="4">
        <f t="shared" si="26"/>
        <v>17.385000000000002</v>
      </c>
      <c r="T85" s="4"/>
      <c r="U85" s="4" t="str">
        <f t="shared" si="27"/>
        <v>G1 A-34.113 X-0.8 Y16.807 Z17.385</v>
      </c>
    </row>
    <row r="86" spans="1:21">
      <c r="B86">
        <v>74</v>
      </c>
      <c r="C86">
        <v>19</v>
      </c>
      <c r="E86" s="4">
        <f t="shared" si="16"/>
        <v>-31.008109182961832</v>
      </c>
      <c r="F86" s="4"/>
      <c r="G86" s="4">
        <f t="shared" ref="G86:H86" si="40">G62</f>
        <v>16.457735541974877</v>
      </c>
      <c r="H86" s="4">
        <f t="shared" si="40"/>
        <v>17.399016274896564</v>
      </c>
      <c r="I86" s="4">
        <f t="shared" si="15"/>
        <v>-0.8</v>
      </c>
      <c r="J86" s="4"/>
      <c r="K86" s="4" t="s">
        <v>20</v>
      </c>
      <c r="L86" s="4" t="s">
        <v>21</v>
      </c>
      <c r="M86" s="4">
        <f t="shared" si="23"/>
        <v>-31.007999999999999</v>
      </c>
      <c r="N86" s="4" t="s">
        <v>24</v>
      </c>
      <c r="O86" s="4">
        <f t="shared" si="24"/>
        <v>-0.8</v>
      </c>
      <c r="P86" s="4" t="s">
        <v>23</v>
      </c>
      <c r="Q86" s="4">
        <f t="shared" si="25"/>
        <v>17.399000000000001</v>
      </c>
      <c r="R86" s="4" t="s">
        <v>22</v>
      </c>
      <c r="S86" s="4">
        <f t="shared" si="26"/>
        <v>16.457999999999998</v>
      </c>
      <c r="T86" s="4"/>
      <c r="U86" s="4" t="str">
        <f t="shared" si="27"/>
        <v>G1 A-31.008 X-0.8 Y17.399 Z16.458</v>
      </c>
    </row>
    <row r="87" spans="1:21">
      <c r="B87" s="6">
        <v>75</v>
      </c>
      <c r="C87">
        <v>20</v>
      </c>
      <c r="E87" s="4">
        <f t="shared" si="16"/>
        <v>-27.903272824170358</v>
      </c>
      <c r="F87" s="4"/>
      <c r="G87" s="4">
        <f t="shared" ref="G87:H87" si="41">G63</f>
        <v>15.500000000000004</v>
      </c>
      <c r="H87" s="4">
        <f t="shared" si="41"/>
        <v>17.939899665271263</v>
      </c>
      <c r="I87">
        <f t="shared" si="15"/>
        <v>-0.8</v>
      </c>
      <c r="K87" t="s">
        <v>20</v>
      </c>
      <c r="L87" t="s">
        <v>21</v>
      </c>
      <c r="M87" s="4">
        <f t="shared" si="23"/>
        <v>-27.902999999999999</v>
      </c>
      <c r="N87" t="s">
        <v>24</v>
      </c>
      <c r="O87" s="4">
        <f t="shared" si="24"/>
        <v>-0.8</v>
      </c>
      <c r="P87" t="s">
        <v>23</v>
      </c>
      <c r="Q87" s="4">
        <f t="shared" si="25"/>
        <v>17.940000000000001</v>
      </c>
      <c r="R87" t="s">
        <v>22</v>
      </c>
      <c r="S87" s="4">
        <f t="shared" si="26"/>
        <v>15.5</v>
      </c>
      <c r="U87" s="4" t="str">
        <f t="shared" si="27"/>
        <v>G1 A-27.903 X-0.8 Y17.94 Z15.5</v>
      </c>
    </row>
    <row r="88" spans="1:21" s="6" customFormat="1">
      <c r="A88" s="5" t="s">
        <v>49</v>
      </c>
      <c r="B88">
        <v>76</v>
      </c>
      <c r="E88" s="6">
        <f>E87</f>
        <v>-27.903272824170358</v>
      </c>
      <c r="G88" s="6">
        <f>G87</f>
        <v>15.500000000000004</v>
      </c>
      <c r="H88" s="6">
        <v>0</v>
      </c>
      <c r="I88" s="6">
        <f t="shared" si="15"/>
        <v>-0.8</v>
      </c>
      <c r="K88" s="6" t="s">
        <v>20</v>
      </c>
      <c r="L88" s="6" t="s">
        <v>21</v>
      </c>
      <c r="M88" s="6">
        <f t="shared" si="23"/>
        <v>-27.902999999999999</v>
      </c>
      <c r="N88" s="6" t="s">
        <v>24</v>
      </c>
      <c r="O88" s="6">
        <f t="shared" si="24"/>
        <v>-0.8</v>
      </c>
      <c r="P88" s="6" t="s">
        <v>23</v>
      </c>
      <c r="Q88" s="6">
        <f t="shared" si="25"/>
        <v>0</v>
      </c>
      <c r="R88" s="6" t="s">
        <v>22</v>
      </c>
      <c r="S88" s="6">
        <f t="shared" si="26"/>
        <v>15.5</v>
      </c>
      <c r="U88" s="6" t="str">
        <f t="shared" si="27"/>
        <v>G1 A-27.903 X-0.8 Y0 Z15.5</v>
      </c>
    </row>
    <row r="89" spans="1:21" s="6" customFormat="1">
      <c r="A89" s="5" t="s">
        <v>50</v>
      </c>
      <c r="B89" s="6">
        <v>77</v>
      </c>
      <c r="E89" s="6">
        <f>_TR1</f>
        <v>27.903272824170354</v>
      </c>
      <c r="G89" s="6">
        <f>G88</f>
        <v>15.500000000000004</v>
      </c>
      <c r="H89" s="6">
        <v>0</v>
      </c>
      <c r="I89" s="6">
        <f t="shared" si="15"/>
        <v>-0.8</v>
      </c>
      <c r="K89" s="6" t="s">
        <v>20</v>
      </c>
      <c r="L89" s="6" t="s">
        <v>21</v>
      </c>
      <c r="M89" s="6">
        <f t="shared" si="23"/>
        <v>27.902999999999999</v>
      </c>
      <c r="N89" s="6" t="s">
        <v>24</v>
      </c>
      <c r="O89" s="6">
        <f t="shared" si="24"/>
        <v>-0.8</v>
      </c>
      <c r="P89" s="6" t="s">
        <v>23</v>
      </c>
      <c r="Q89" s="6">
        <f t="shared" si="25"/>
        <v>0</v>
      </c>
      <c r="R89" s="6" t="s">
        <v>22</v>
      </c>
      <c r="S89" s="6">
        <f t="shared" si="26"/>
        <v>15.5</v>
      </c>
      <c r="U89" s="6" t="str">
        <f t="shared" si="27"/>
        <v>G1 A27.903 X-0.8 Y0 Z15.5</v>
      </c>
    </row>
    <row r="90" spans="1:21" s="6" customFormat="1">
      <c r="A90" s="5" t="s">
        <v>26</v>
      </c>
      <c r="B90">
        <v>78</v>
      </c>
      <c r="E90" s="6">
        <f>_TR1</f>
        <v>27.903272824170354</v>
      </c>
      <c r="G90" s="6">
        <f>G89</f>
        <v>15.500000000000004</v>
      </c>
      <c r="H90" s="6">
        <f>-H87</f>
        <v>-17.939899665271263</v>
      </c>
      <c r="I90" s="6">
        <f t="shared" si="15"/>
        <v>-0.8</v>
      </c>
      <c r="K90" s="6" t="s">
        <v>20</v>
      </c>
      <c r="L90" s="6" t="s">
        <v>21</v>
      </c>
      <c r="M90" s="6">
        <f t="shared" si="23"/>
        <v>27.902999999999999</v>
      </c>
      <c r="N90" s="6" t="s">
        <v>24</v>
      </c>
      <c r="O90" s="6">
        <f t="shared" si="24"/>
        <v>-0.8</v>
      </c>
      <c r="P90" s="6" t="s">
        <v>23</v>
      </c>
      <c r="Q90" s="6">
        <f t="shared" si="25"/>
        <v>-17.940000000000001</v>
      </c>
      <c r="R90" s="6" t="s">
        <v>22</v>
      </c>
      <c r="S90" s="6">
        <f t="shared" si="26"/>
        <v>15.5</v>
      </c>
      <c r="U90" s="6" t="str">
        <f t="shared" si="27"/>
        <v>G1 A27.903 X-0.8 Y-17.94 Z15.5</v>
      </c>
    </row>
    <row r="91" spans="1:21" s="6" customFormat="1">
      <c r="A91" s="5" t="s">
        <v>42</v>
      </c>
      <c r="B91" s="6">
        <v>79</v>
      </c>
      <c r="E91" s="6">
        <f>E90</f>
        <v>27.903272824170354</v>
      </c>
      <c r="G91" s="6">
        <f>Zc</f>
        <v>45</v>
      </c>
      <c r="H91" s="13">
        <f>H90-3</f>
        <v>-20.939899665271263</v>
      </c>
      <c r="I91" s="6">
        <f>Xm</f>
        <v>3.3</v>
      </c>
      <c r="K91" s="6" t="s">
        <v>52</v>
      </c>
      <c r="L91" s="6" t="s">
        <v>21</v>
      </c>
      <c r="M91" s="6">
        <f t="shared" si="23"/>
        <v>27.902999999999999</v>
      </c>
      <c r="N91" s="6" t="s">
        <v>24</v>
      </c>
      <c r="O91" s="6">
        <f t="shared" si="24"/>
        <v>3.3</v>
      </c>
      <c r="P91" s="6" t="s">
        <v>23</v>
      </c>
      <c r="Q91" s="6">
        <f t="shared" si="25"/>
        <v>-20.94</v>
      </c>
      <c r="R91" s="6" t="s">
        <v>22</v>
      </c>
      <c r="S91" s="6">
        <f t="shared" si="26"/>
        <v>45</v>
      </c>
      <c r="U91" s="6" t="str">
        <f t="shared" si="27"/>
        <v>G0 A27.903 X3.3 Y-20.94 Z45</v>
      </c>
    </row>
    <row r="92" spans="1:21" s="4" customFormat="1">
      <c r="A92" s="7"/>
      <c r="B92">
        <v>80</v>
      </c>
      <c r="E92" s="4">
        <v>90</v>
      </c>
      <c r="G92" s="4">
        <f>G91</f>
        <v>45</v>
      </c>
      <c r="H92" s="4">
        <v>-20</v>
      </c>
      <c r="I92" s="14">
        <f>Xm</f>
        <v>3.3</v>
      </c>
      <c r="K92" s="4" t="s">
        <v>52</v>
      </c>
      <c r="L92" s="4" t="s">
        <v>21</v>
      </c>
      <c r="M92" s="4">
        <f t="shared" ref="M92:M93" si="42">ROUND(E92,3)</f>
        <v>90</v>
      </c>
      <c r="N92" s="4" t="s">
        <v>24</v>
      </c>
      <c r="O92" s="4">
        <f t="shared" ref="O92:O93" si="43">ROUND(I92,2)</f>
        <v>3.3</v>
      </c>
      <c r="P92" s="4" t="s">
        <v>23</v>
      </c>
      <c r="Q92" s="4">
        <f t="shared" ref="Q92:Q93" si="44">ROUND(H92,3)</f>
        <v>-20</v>
      </c>
      <c r="R92" s="4" t="s">
        <v>22</v>
      </c>
      <c r="S92" s="4">
        <f t="shared" ref="S92:S93" si="45">ROUND(G92,3)</f>
        <v>45</v>
      </c>
      <c r="U92" s="4" t="str">
        <f t="shared" ref="U92:U93" si="46">CONCATENATE(K92,L92,M92,N92,O92,P92,Q92,R92,S92)</f>
        <v>G0 A90 X3.3 Y-20 Z45</v>
      </c>
    </row>
    <row r="93" spans="1:21" s="4" customFormat="1">
      <c r="A93" s="7"/>
      <c r="B93" s="6">
        <v>81</v>
      </c>
      <c r="E93" s="4">
        <v>90</v>
      </c>
      <c r="G93" s="4">
        <f>G94</f>
        <v>26.3</v>
      </c>
      <c r="H93" s="14">
        <v>-20</v>
      </c>
      <c r="I93" s="4">
        <f t="shared" ref="I93:I116" si="47">Xl</f>
        <v>-0.8</v>
      </c>
      <c r="K93" s="4" t="s">
        <v>20</v>
      </c>
      <c r="L93" s="4" t="s">
        <v>21</v>
      </c>
      <c r="M93" s="4">
        <f t="shared" si="42"/>
        <v>90</v>
      </c>
      <c r="N93" s="4" t="s">
        <v>24</v>
      </c>
      <c r="O93" s="4">
        <f t="shared" si="43"/>
        <v>-0.8</v>
      </c>
      <c r="P93" s="4" t="s">
        <v>23</v>
      </c>
      <c r="Q93" s="4">
        <f t="shared" si="44"/>
        <v>-20</v>
      </c>
      <c r="R93" s="4" t="s">
        <v>22</v>
      </c>
      <c r="S93" s="4">
        <f t="shared" si="45"/>
        <v>26.3</v>
      </c>
      <c r="U93" s="4" t="str">
        <f t="shared" si="46"/>
        <v>G1 A90 X-0.8 Y-20 Z26.3</v>
      </c>
    </row>
    <row r="94" spans="1:21" s="6" customFormat="1">
      <c r="A94" s="5" t="s">
        <v>43</v>
      </c>
      <c r="B94">
        <v>82</v>
      </c>
      <c r="C94" s="6">
        <v>0</v>
      </c>
      <c r="E94" s="6">
        <f>E16</f>
        <v>90</v>
      </c>
      <c r="G94" s="6">
        <f t="shared" ref="G94:H94" si="48">G16</f>
        <v>26.3</v>
      </c>
      <c r="H94" s="6">
        <f t="shared" si="48"/>
        <v>0</v>
      </c>
      <c r="I94" s="6">
        <f t="shared" si="47"/>
        <v>-0.8</v>
      </c>
      <c r="K94" s="6" t="s">
        <v>20</v>
      </c>
      <c r="L94" s="6" t="s">
        <v>21</v>
      </c>
      <c r="M94" s="6">
        <f t="shared" si="23"/>
        <v>90</v>
      </c>
      <c r="N94" s="6" t="s">
        <v>24</v>
      </c>
      <c r="O94" s="6">
        <f t="shared" si="24"/>
        <v>-0.8</v>
      </c>
      <c r="P94" s="6" t="s">
        <v>23</v>
      </c>
      <c r="Q94" s="6">
        <f t="shared" si="25"/>
        <v>0</v>
      </c>
      <c r="R94" s="6" t="s">
        <v>22</v>
      </c>
      <c r="S94" s="6">
        <f t="shared" si="26"/>
        <v>26.3</v>
      </c>
      <c r="U94" s="6" t="str">
        <f t="shared" si="27"/>
        <v>G1 A90 X-0.8 Y0 Z26.3</v>
      </c>
    </row>
    <row r="95" spans="1:21">
      <c r="A95" s="8" t="s">
        <v>48</v>
      </c>
      <c r="B95" s="6">
        <v>83</v>
      </c>
      <c r="C95">
        <v>1</v>
      </c>
      <c r="E95" s="4">
        <f t="shared" ref="E95:E114" si="49">E17</f>
        <v>86.895163641208512</v>
      </c>
      <c r="F95" s="4"/>
      <c r="G95" s="4">
        <f t="shared" ref="G95:H95" si="50">G17</f>
        <v>26.270201669695933</v>
      </c>
      <c r="H95" s="4">
        <f t="shared" si="50"/>
        <v>-1.0995109230272497</v>
      </c>
      <c r="I95" s="4">
        <f t="shared" si="47"/>
        <v>-0.8</v>
      </c>
      <c r="J95" s="4"/>
      <c r="K95" s="4" t="s">
        <v>20</v>
      </c>
      <c r="L95" s="4" t="s">
        <v>21</v>
      </c>
      <c r="M95" s="4">
        <f t="shared" si="23"/>
        <v>86.894999999999996</v>
      </c>
      <c r="N95" s="4" t="s">
        <v>24</v>
      </c>
      <c r="O95" s="4">
        <f t="shared" si="24"/>
        <v>-0.8</v>
      </c>
      <c r="P95" s="4" t="s">
        <v>23</v>
      </c>
      <c r="Q95" s="4">
        <f t="shared" si="25"/>
        <v>-1.1000000000000001</v>
      </c>
      <c r="R95" s="4" t="s">
        <v>22</v>
      </c>
      <c r="S95" s="4">
        <f t="shared" si="26"/>
        <v>26.27</v>
      </c>
      <c r="T95" s="4"/>
      <c r="U95" s="4" t="str">
        <f t="shared" si="27"/>
        <v>G1 A86.895 X-0.8 Y-1.1 Z26.27</v>
      </c>
    </row>
    <row r="96" spans="1:21">
      <c r="A96" s="8" t="s">
        <v>47</v>
      </c>
      <c r="B96">
        <v>84</v>
      </c>
      <c r="C96">
        <v>2</v>
      </c>
      <c r="E96" s="4">
        <f t="shared" si="49"/>
        <v>83.790327282417039</v>
      </c>
      <c r="F96" s="4"/>
      <c r="G96" s="4">
        <f t="shared" ref="G96:H96" si="51">G18</f>
        <v>26.180894160605298</v>
      </c>
      <c r="H96" s="4">
        <f t="shared" si="51"/>
        <v>-2.1957939061867857</v>
      </c>
      <c r="I96" s="4">
        <f t="shared" si="47"/>
        <v>-0.8</v>
      </c>
      <c r="J96" s="4"/>
      <c r="K96" s="4" t="s">
        <v>20</v>
      </c>
      <c r="L96" s="4" t="s">
        <v>21</v>
      </c>
      <c r="M96" s="4">
        <f t="shared" si="23"/>
        <v>83.79</v>
      </c>
      <c r="N96" s="4" t="s">
        <v>24</v>
      </c>
      <c r="O96" s="4">
        <f t="shared" si="24"/>
        <v>-0.8</v>
      </c>
      <c r="P96" s="4" t="s">
        <v>23</v>
      </c>
      <c r="Q96" s="4">
        <f t="shared" si="25"/>
        <v>-2.1960000000000002</v>
      </c>
      <c r="R96" s="4" t="s">
        <v>22</v>
      </c>
      <c r="S96" s="4">
        <f t="shared" si="26"/>
        <v>26.181000000000001</v>
      </c>
      <c r="T96" s="4"/>
      <c r="U96" s="4" t="str">
        <f t="shared" si="27"/>
        <v>G1 A83.79 X-0.8 Y-2.196 Z26.181</v>
      </c>
    </row>
    <row r="97" spans="2:21">
      <c r="B97" s="6">
        <v>85</v>
      </c>
      <c r="C97">
        <v>3</v>
      </c>
      <c r="E97" s="4">
        <f t="shared" si="49"/>
        <v>80.685490923625551</v>
      </c>
      <c r="F97" s="4"/>
      <c r="G97" s="4">
        <f t="shared" ref="G97:H97" si="52">G19</f>
        <v>26.032339661364006</v>
      </c>
      <c r="H97" s="4">
        <f t="shared" si="52"/>
        <v>-3.2856304861841328</v>
      </c>
      <c r="I97" s="4">
        <f t="shared" si="47"/>
        <v>-0.8</v>
      </c>
      <c r="J97" s="4"/>
      <c r="K97" s="4" t="s">
        <v>20</v>
      </c>
      <c r="L97" s="4" t="s">
        <v>21</v>
      </c>
      <c r="M97" s="4">
        <f t="shared" si="23"/>
        <v>80.685000000000002</v>
      </c>
      <c r="N97" s="4" t="s">
        <v>24</v>
      </c>
      <c r="O97" s="4">
        <f t="shared" si="24"/>
        <v>-0.8</v>
      </c>
      <c r="P97" s="4" t="s">
        <v>23</v>
      </c>
      <c r="Q97" s="4">
        <f t="shared" si="25"/>
        <v>-3.286</v>
      </c>
      <c r="R97" s="4" t="s">
        <v>22</v>
      </c>
      <c r="S97" s="4">
        <f t="shared" si="26"/>
        <v>26.032</v>
      </c>
      <c r="T97" s="4"/>
      <c r="U97" s="4" t="str">
        <f t="shared" si="27"/>
        <v>G1 A80.685 X-0.8 Y-3.286 Z26.032</v>
      </c>
    </row>
    <row r="98" spans="2:21">
      <c r="B98">
        <v>86</v>
      </c>
      <c r="C98">
        <v>4</v>
      </c>
      <c r="E98" s="4">
        <f t="shared" si="49"/>
        <v>77.580654564834077</v>
      </c>
      <c r="F98" s="4"/>
      <c r="G98" s="4">
        <f t="shared" ref="G98:H98" si="53">G20</f>
        <v>25.824974297689948</v>
      </c>
      <c r="H98" s="4">
        <f t="shared" si="53"/>
        <v>-4.3658211250500099</v>
      </c>
      <c r="I98" s="4">
        <f t="shared" si="47"/>
        <v>-0.8</v>
      </c>
      <c r="J98" s="4"/>
      <c r="K98" s="4" t="s">
        <v>20</v>
      </c>
      <c r="L98" s="4" t="s">
        <v>21</v>
      </c>
      <c r="M98" s="4">
        <f t="shared" si="23"/>
        <v>77.581000000000003</v>
      </c>
      <c r="N98" s="4" t="s">
        <v>24</v>
      </c>
      <c r="O98" s="4">
        <f t="shared" si="24"/>
        <v>-0.8</v>
      </c>
      <c r="P98" s="4" t="s">
        <v>23</v>
      </c>
      <c r="Q98" s="4">
        <f t="shared" si="25"/>
        <v>-4.3659999999999997</v>
      </c>
      <c r="R98" s="4" t="s">
        <v>22</v>
      </c>
      <c r="S98" s="4">
        <f t="shared" si="26"/>
        <v>25.824999999999999</v>
      </c>
      <c r="T98" s="4"/>
      <c r="U98" s="4" t="str">
        <f t="shared" si="27"/>
        <v>G1 A77.581 X-0.8 Y-4.366 Z25.825</v>
      </c>
    </row>
    <row r="99" spans="2:21">
      <c r="B99" s="6">
        <v>87</v>
      </c>
      <c r="C99">
        <v>5</v>
      </c>
      <c r="E99" s="4">
        <f t="shared" si="49"/>
        <v>74.47581820604259</v>
      </c>
      <c r="F99" s="4"/>
      <c r="G99" s="4">
        <f t="shared" ref="G99:H99" si="54">G21</f>
        <v>25.559406852006806</v>
      </c>
      <c r="H99" s="4">
        <f t="shared" si="54"/>
        <v>-5.4331946033313834</v>
      </c>
      <c r="I99" s="4">
        <f t="shared" si="47"/>
        <v>-0.8</v>
      </c>
      <c r="J99" s="4"/>
      <c r="K99" s="4" t="s">
        <v>20</v>
      </c>
      <c r="L99" s="4" t="s">
        <v>21</v>
      </c>
      <c r="M99" s="4">
        <f t="shared" si="23"/>
        <v>74.475999999999999</v>
      </c>
      <c r="N99" s="4" t="s">
        <v>24</v>
      </c>
      <c r="O99" s="4">
        <f t="shared" si="24"/>
        <v>-0.8</v>
      </c>
      <c r="P99" s="4" t="s">
        <v>23</v>
      </c>
      <c r="Q99" s="4">
        <f t="shared" si="25"/>
        <v>-5.4329999999999998</v>
      </c>
      <c r="R99" s="4" t="s">
        <v>22</v>
      </c>
      <c r="S99" s="4">
        <f t="shared" si="26"/>
        <v>25.559000000000001</v>
      </c>
      <c r="T99" s="4"/>
      <c r="U99" s="4" t="str">
        <f t="shared" si="27"/>
        <v>G1 A74.476 X-0.8 Y-5.433 Z25.559</v>
      </c>
    </row>
    <row r="100" spans="2:21">
      <c r="B100">
        <v>88</v>
      </c>
      <c r="C100">
        <v>6</v>
      </c>
      <c r="E100" s="4">
        <f t="shared" si="49"/>
        <v>71.370981847251102</v>
      </c>
      <c r="F100" s="4"/>
      <c r="G100" s="4">
        <f t="shared" ref="G100:H100" si="55">G22</f>
        <v>25.236416976182998</v>
      </c>
      <c r="H100" s="4">
        <f t="shared" si="55"/>
        <v>-6.4846173301451335</v>
      </c>
      <c r="I100" s="4">
        <f t="shared" si="47"/>
        <v>-0.8</v>
      </c>
      <c r="J100" s="4"/>
      <c r="K100" s="4" t="s">
        <v>20</v>
      </c>
      <c r="L100" s="4" t="s">
        <v>21</v>
      </c>
      <c r="M100" s="4">
        <f t="shared" si="23"/>
        <v>71.370999999999995</v>
      </c>
      <c r="N100" s="4" t="s">
        <v>24</v>
      </c>
      <c r="O100" s="4">
        <f t="shared" si="24"/>
        <v>-0.8</v>
      </c>
      <c r="P100" s="4" t="s">
        <v>23</v>
      </c>
      <c r="Q100" s="4">
        <f t="shared" si="25"/>
        <v>-6.4850000000000003</v>
      </c>
      <c r="R100" s="4" t="s">
        <v>22</v>
      </c>
      <c r="S100" s="4">
        <f t="shared" si="26"/>
        <v>25.236000000000001</v>
      </c>
      <c r="T100" s="4"/>
      <c r="U100" s="4" t="str">
        <f t="shared" si="27"/>
        <v>G1 A71.371 X-0.8 Y-6.485 Z25.236</v>
      </c>
    </row>
    <row r="101" spans="2:21">
      <c r="B101" s="6">
        <v>89</v>
      </c>
      <c r="C101">
        <v>7</v>
      </c>
      <c r="E101" s="4">
        <f t="shared" si="49"/>
        <v>68.266145488459628</v>
      </c>
      <c r="F101" s="4"/>
      <c r="G101" s="4">
        <f t="shared" ref="G101:H101" si="56">G23</f>
        <v>24.856952902632777</v>
      </c>
      <c r="H101" s="4">
        <f t="shared" si="56"/>
        <v>-7.5170025427619267</v>
      </c>
      <c r="I101" s="4">
        <f t="shared" si="47"/>
        <v>-0.8</v>
      </c>
      <c r="J101" s="4"/>
      <c r="K101" s="4" t="s">
        <v>20</v>
      </c>
      <c r="L101" s="4" t="s">
        <v>21</v>
      </c>
      <c r="M101" s="4">
        <f t="shared" si="23"/>
        <v>68.266000000000005</v>
      </c>
      <c r="N101" s="4" t="s">
        <v>24</v>
      </c>
      <c r="O101" s="4">
        <f t="shared" si="24"/>
        <v>-0.8</v>
      </c>
      <c r="P101" s="4" t="s">
        <v>23</v>
      </c>
      <c r="Q101" s="4">
        <f t="shared" si="25"/>
        <v>-7.5170000000000003</v>
      </c>
      <c r="R101" s="4" t="s">
        <v>22</v>
      </c>
      <c r="S101" s="4">
        <f t="shared" si="26"/>
        <v>24.856999999999999</v>
      </c>
      <c r="T101" s="4"/>
      <c r="U101" s="4" t="str">
        <f t="shared" si="27"/>
        <v>G1 A68.266 X-0.8 Y-7.517 Z24.857</v>
      </c>
    </row>
    <row r="102" spans="2:21">
      <c r="B102">
        <v>90</v>
      </c>
      <c r="C102">
        <v>8</v>
      </c>
      <c r="E102" s="4">
        <f t="shared" si="49"/>
        <v>65.16130912966814</v>
      </c>
      <c r="F102" s="4"/>
      <c r="G102" s="4">
        <f t="shared" ref="G102:H102" si="57">G24</f>
        <v>24.422128660499219</v>
      </c>
      <c r="H102" s="4">
        <f t="shared" si="57"/>
        <v>-8.5273193687121438</v>
      </c>
      <c r="I102" s="4">
        <f t="shared" si="47"/>
        <v>-0.8</v>
      </c>
      <c r="J102" s="4"/>
      <c r="K102" s="4" t="s">
        <v>20</v>
      </c>
      <c r="L102" s="4" t="s">
        <v>21</v>
      </c>
      <c r="M102" s="4">
        <f t="shared" si="23"/>
        <v>65.161000000000001</v>
      </c>
      <c r="N102" s="4" t="s">
        <v>24</v>
      </c>
      <c r="O102" s="4">
        <f t="shared" si="24"/>
        <v>-0.8</v>
      </c>
      <c r="P102" s="4" t="s">
        <v>23</v>
      </c>
      <c r="Q102" s="4">
        <f t="shared" si="25"/>
        <v>-8.5269999999999992</v>
      </c>
      <c r="R102" s="4" t="s">
        <v>22</v>
      </c>
      <c r="S102" s="4">
        <f t="shared" si="26"/>
        <v>24.422000000000001</v>
      </c>
      <c r="T102" s="4"/>
      <c r="U102" s="4" t="str">
        <f t="shared" si="27"/>
        <v>G1 A65.161 X-0.8 Y-8.527 Z24.422</v>
      </c>
    </row>
    <row r="103" spans="2:21">
      <c r="B103" s="6">
        <v>91</v>
      </c>
      <c r="C103">
        <v>9</v>
      </c>
      <c r="E103" s="4">
        <f t="shared" si="49"/>
        <v>62.05647277087666</v>
      </c>
      <c r="F103" s="4"/>
      <c r="G103" s="4">
        <f t="shared" ref="G103:H103" si="58">G25</f>
        <v>23.933220805091807</v>
      </c>
      <c r="H103" s="4">
        <f t="shared" si="58"/>
        <v>-9.5126017238094391</v>
      </c>
      <c r="I103" s="4">
        <f t="shared" si="47"/>
        <v>-0.8</v>
      </c>
      <c r="J103" s="4"/>
      <c r="K103" s="4" t="s">
        <v>20</v>
      </c>
      <c r="L103" s="4" t="s">
        <v>21</v>
      </c>
      <c r="M103" s="4">
        <f t="shared" si="23"/>
        <v>62.055999999999997</v>
      </c>
      <c r="N103" s="4" t="s">
        <v>24</v>
      </c>
      <c r="O103" s="4">
        <f t="shared" si="24"/>
        <v>-0.8</v>
      </c>
      <c r="P103" s="4" t="s">
        <v>23</v>
      </c>
      <c r="Q103" s="4">
        <f t="shared" si="25"/>
        <v>-9.5129999999999999</v>
      </c>
      <c r="R103" s="4" t="s">
        <v>22</v>
      </c>
      <c r="S103" s="4">
        <f t="shared" si="26"/>
        <v>23.933</v>
      </c>
      <c r="T103" s="4"/>
      <c r="U103" s="4" t="str">
        <f t="shared" si="27"/>
        <v>G1 A62.056 X-0.8 Y-9.513 Z23.933</v>
      </c>
    </row>
    <row r="104" spans="2:21">
      <c r="B104">
        <v>92</v>
      </c>
      <c r="C104">
        <v>10</v>
      </c>
      <c r="E104" s="4">
        <f t="shared" si="49"/>
        <v>58.951636412085179</v>
      </c>
      <c r="F104" s="4"/>
      <c r="G104" s="4">
        <f t="shared" ref="G104:H104" si="59">G26</f>
        <v>23.391664670180369</v>
      </c>
      <c r="H104" s="4">
        <f t="shared" si="59"/>
        <v>-10.469957019969089</v>
      </c>
      <c r="I104" s="4">
        <f t="shared" si="47"/>
        <v>-0.8</v>
      </c>
      <c r="J104" s="4"/>
      <c r="K104" s="4" t="s">
        <v>20</v>
      </c>
      <c r="L104" s="4" t="s">
        <v>21</v>
      </c>
      <c r="M104" s="4">
        <f t="shared" si="23"/>
        <v>58.951999999999998</v>
      </c>
      <c r="N104" s="4" t="s">
        <v>24</v>
      </c>
      <c r="O104" s="4">
        <f t="shared" si="24"/>
        <v>-0.8</v>
      </c>
      <c r="P104" s="4" t="s">
        <v>23</v>
      </c>
      <c r="Q104" s="4">
        <f t="shared" si="25"/>
        <v>-10.47</v>
      </c>
      <c r="R104" s="4" t="s">
        <v>22</v>
      </c>
      <c r="S104" s="4">
        <f t="shared" si="26"/>
        <v>23.391999999999999</v>
      </c>
      <c r="T104" s="4"/>
      <c r="U104" s="4" t="str">
        <f t="shared" si="27"/>
        <v>G1 A58.952 X-0.8 Y-10.47 Z23.392</v>
      </c>
    </row>
    <row r="105" spans="2:21">
      <c r="B105" s="6">
        <v>93</v>
      </c>
      <c r="C105">
        <v>11</v>
      </c>
      <c r="E105" s="4">
        <f t="shared" si="49"/>
        <v>55.846800053293698</v>
      </c>
      <c r="F105" s="4"/>
      <c r="G105" s="4">
        <f t="shared" ref="G105:H105" si="60">G27</f>
        <v>22.799050154147785</v>
      </c>
      <c r="H105" s="4">
        <f t="shared" si="60"/>
        <v>-11.396574657256771</v>
      </c>
      <c r="I105" s="4">
        <f t="shared" si="47"/>
        <v>-0.8</v>
      </c>
      <c r="J105" s="4"/>
      <c r="K105" s="4" t="s">
        <v>20</v>
      </c>
      <c r="L105" s="4" t="s">
        <v>21</v>
      </c>
      <c r="M105" s="4">
        <f t="shared" si="23"/>
        <v>55.847000000000001</v>
      </c>
      <c r="N105" s="4" t="s">
        <v>24</v>
      </c>
      <c r="O105" s="4">
        <f t="shared" si="24"/>
        <v>-0.8</v>
      </c>
      <c r="P105" s="4" t="s">
        <v>23</v>
      </c>
      <c r="Q105" s="4">
        <f t="shared" si="25"/>
        <v>-11.397</v>
      </c>
      <c r="R105" s="4" t="s">
        <v>22</v>
      </c>
      <c r="S105" s="4">
        <f t="shared" si="26"/>
        <v>22.798999999999999</v>
      </c>
      <c r="T105" s="4"/>
      <c r="U105" s="4" t="str">
        <f t="shared" si="27"/>
        <v>G1 A55.847 X-0.8 Y-11.397 Z22.799</v>
      </c>
    </row>
    <row r="106" spans="2:21">
      <c r="B106">
        <v>94</v>
      </c>
      <c r="C106">
        <v>12</v>
      </c>
      <c r="E106" s="4">
        <f t="shared" si="49"/>
        <v>52.741963694502218</v>
      </c>
      <c r="F106" s="4"/>
      <c r="G106" s="4">
        <f t="shared" ref="G106:H106" si="61">G28</f>
        <v>22.157117052372552</v>
      </c>
      <c r="H106" s="4">
        <f t="shared" si="61"/>
        <v>-12.289734275236878</v>
      </c>
      <c r="I106" s="4">
        <f t="shared" si="47"/>
        <v>-0.8</v>
      </c>
      <c r="J106" s="4"/>
      <c r="K106" s="4" t="s">
        <v>20</v>
      </c>
      <c r="L106" s="4" t="s">
        <v>21</v>
      </c>
      <c r="M106" s="4">
        <f t="shared" si="23"/>
        <v>52.741999999999997</v>
      </c>
      <c r="N106" s="4" t="s">
        <v>24</v>
      </c>
      <c r="O106" s="4">
        <f t="shared" si="24"/>
        <v>-0.8</v>
      </c>
      <c r="P106" s="4" t="s">
        <v>23</v>
      </c>
      <c r="Q106" s="4">
        <f t="shared" si="25"/>
        <v>-12.29</v>
      </c>
      <c r="R106" s="4" t="s">
        <v>22</v>
      </c>
      <c r="S106" s="4">
        <f t="shared" si="26"/>
        <v>22.157</v>
      </c>
      <c r="T106" s="4"/>
      <c r="U106" s="4" t="str">
        <f t="shared" si="27"/>
        <v>G1 A52.742 X-0.8 Y-12.29 Z22.157</v>
      </c>
    </row>
    <row r="107" spans="2:21">
      <c r="B107" s="6">
        <v>95</v>
      </c>
      <c r="C107">
        <v>13</v>
      </c>
      <c r="E107" s="4">
        <f t="shared" si="49"/>
        <v>49.63712733571073</v>
      </c>
      <c r="F107" s="4"/>
      <c r="G107" s="4">
        <f t="shared" ref="G107:H107" si="62">G29</f>
        <v>21.467749949544302</v>
      </c>
      <c r="H107" s="4">
        <f t="shared" si="62"/>
        <v>-13.146813739396032</v>
      </c>
      <c r="I107" s="4">
        <f t="shared" si="47"/>
        <v>-0.8</v>
      </c>
      <c r="J107" s="4"/>
      <c r="K107" s="4" t="s">
        <v>20</v>
      </c>
      <c r="L107" s="4" t="s">
        <v>21</v>
      </c>
      <c r="M107" s="4">
        <f t="shared" si="23"/>
        <v>49.637</v>
      </c>
      <c r="N107" s="4" t="s">
        <v>24</v>
      </c>
      <c r="O107" s="4">
        <f t="shared" si="24"/>
        <v>-0.8</v>
      </c>
      <c r="P107" s="4" t="s">
        <v>23</v>
      </c>
      <c r="Q107" s="4">
        <f t="shared" si="25"/>
        <v>-13.147</v>
      </c>
      <c r="R107" s="4" t="s">
        <v>22</v>
      </c>
      <c r="S107" s="4">
        <f t="shared" si="26"/>
        <v>21.468</v>
      </c>
      <c r="T107" s="4"/>
      <c r="U107" s="4" t="str">
        <f t="shared" si="27"/>
        <v>G1 A49.637 X-0.8 Y-13.147 Z21.468</v>
      </c>
    </row>
    <row r="108" spans="2:21">
      <c r="B108">
        <v>96</v>
      </c>
      <c r="C108">
        <v>14</v>
      </c>
      <c r="E108" s="4">
        <f t="shared" si="49"/>
        <v>46.532290976919249</v>
      </c>
      <c r="F108" s="4"/>
      <c r="G108" s="4">
        <f t="shared" ref="G108:H108" si="63">G30</f>
        <v>20.732972686907459</v>
      </c>
      <c r="H108" s="4">
        <f t="shared" si="63"/>
        <v>-13.965296839195318</v>
      </c>
      <c r="I108" s="4">
        <f t="shared" si="47"/>
        <v>-0.8</v>
      </c>
      <c r="J108" s="4"/>
      <c r="K108" s="4" t="s">
        <v>20</v>
      </c>
      <c r="L108" s="4" t="s">
        <v>21</v>
      </c>
      <c r="M108" s="4">
        <f t="shared" si="23"/>
        <v>46.531999999999996</v>
      </c>
      <c r="N108" s="4" t="s">
        <v>24</v>
      </c>
      <c r="O108" s="4">
        <f t="shared" si="24"/>
        <v>-0.8</v>
      </c>
      <c r="P108" s="4" t="s">
        <v>23</v>
      </c>
      <c r="Q108" s="4">
        <f t="shared" si="25"/>
        <v>-13.965</v>
      </c>
      <c r="R108" s="4" t="s">
        <v>22</v>
      </c>
      <c r="S108" s="4">
        <f t="shared" si="26"/>
        <v>20.733000000000001</v>
      </c>
      <c r="T108" s="4"/>
      <c r="U108" s="4" t="str">
        <f t="shared" si="27"/>
        <v>G1 A46.532 X-0.8 Y-13.965 Z20.733</v>
      </c>
    </row>
    <row r="109" spans="2:21">
      <c r="B109" s="6">
        <v>97</v>
      </c>
      <c r="C109">
        <v>15</v>
      </c>
      <c r="E109" s="4">
        <f t="shared" si="49"/>
        <v>43.427454618127769</v>
      </c>
      <c r="F109" s="4"/>
      <c r="G109" s="4">
        <f t="shared" ref="G109:H109" si="64">G31</f>
        <v>19.954942420676012</v>
      </c>
      <c r="H109" s="4">
        <f t="shared" si="64"/>
        <v>-14.742780675151385</v>
      </c>
      <c r="I109" s="4">
        <f t="shared" si="47"/>
        <v>-0.8</v>
      </c>
      <c r="J109" s="4"/>
      <c r="K109" s="4" t="s">
        <v>20</v>
      </c>
      <c r="L109" s="4" t="s">
        <v>21</v>
      </c>
      <c r="M109" s="4">
        <f t="shared" si="23"/>
        <v>43.427</v>
      </c>
      <c r="N109" s="4" t="s">
        <v>24</v>
      </c>
      <c r="O109" s="4">
        <f t="shared" si="24"/>
        <v>-0.8</v>
      </c>
      <c r="P109" s="4" t="s">
        <v>23</v>
      </c>
      <c r="Q109" s="4">
        <f t="shared" si="25"/>
        <v>-14.743</v>
      </c>
      <c r="R109" s="4" t="s">
        <v>22</v>
      </c>
      <c r="S109" s="4">
        <f t="shared" si="26"/>
        <v>19.954999999999998</v>
      </c>
      <c r="T109" s="4"/>
      <c r="U109" s="4" t="str">
        <f t="shared" si="27"/>
        <v>G1 A43.427 X-0.8 Y-14.743 Z19.955</v>
      </c>
    </row>
    <row r="110" spans="2:21">
      <c r="B110">
        <v>98</v>
      </c>
      <c r="C110">
        <v>16</v>
      </c>
      <c r="E110" s="4">
        <f t="shared" si="49"/>
        <v>40.322618259336288</v>
      </c>
      <c r="F110" s="4"/>
      <c r="G110" s="4">
        <f t="shared" ref="G110:H110" si="65">G32</f>
        <v>19.13594328906273</v>
      </c>
      <c r="H110" s="4">
        <f t="shared" si="65"/>
        <v>-15.47698271325932</v>
      </c>
      <c r="I110" s="4">
        <f t="shared" si="47"/>
        <v>-0.8</v>
      </c>
      <c r="J110" s="4"/>
      <c r="K110" s="4" t="s">
        <v>20</v>
      </c>
      <c r="L110" s="4" t="s">
        <v>21</v>
      </c>
      <c r="M110" s="4">
        <f t="shared" si="23"/>
        <v>40.323</v>
      </c>
      <c r="N110" s="4" t="s">
        <v>24</v>
      </c>
      <c r="O110" s="4">
        <f t="shared" si="24"/>
        <v>-0.8</v>
      </c>
      <c r="P110" s="4" t="s">
        <v>23</v>
      </c>
      <c r="Q110" s="4">
        <f t="shared" si="25"/>
        <v>-15.477</v>
      </c>
      <c r="R110" s="4" t="s">
        <v>22</v>
      </c>
      <c r="S110" s="4">
        <f t="shared" si="26"/>
        <v>19.135999999999999</v>
      </c>
      <c r="T110" s="4"/>
      <c r="U110" s="4" t="str">
        <f t="shared" si="27"/>
        <v>G1 A40.323 X-0.8 Y-15.477 Z19.136</v>
      </c>
    </row>
    <row r="111" spans="2:21">
      <c r="B111" s="6">
        <v>99</v>
      </c>
      <c r="C111">
        <v>17</v>
      </c>
      <c r="E111" s="4">
        <f t="shared" si="49"/>
        <v>37.217781900544807</v>
      </c>
      <c r="F111" s="4"/>
      <c r="G111" s="4">
        <f t="shared" ref="G111:H111" si="66">G33</f>
        <v>18.278379706515167</v>
      </c>
      <c r="H111" s="4">
        <f t="shared" si="66"/>
        <v>-16.165747486047049</v>
      </c>
      <c r="I111" s="4">
        <f t="shared" si="47"/>
        <v>-0.8</v>
      </c>
      <c r="J111" s="4"/>
      <c r="K111" s="4" t="s">
        <v>20</v>
      </c>
      <c r="L111" s="4" t="s">
        <v>21</v>
      </c>
      <c r="M111" s="4">
        <f t="shared" si="23"/>
        <v>37.218000000000004</v>
      </c>
      <c r="N111" s="4" t="s">
        <v>24</v>
      </c>
      <c r="O111" s="4">
        <f t="shared" si="24"/>
        <v>-0.8</v>
      </c>
      <c r="P111" s="4" t="s">
        <v>23</v>
      </c>
      <c r="Q111" s="4">
        <f t="shared" si="25"/>
        <v>-16.166</v>
      </c>
      <c r="R111" s="4" t="s">
        <v>22</v>
      </c>
      <c r="S111" s="4">
        <f t="shared" si="26"/>
        <v>18.277999999999999</v>
      </c>
      <c r="T111" s="4"/>
      <c r="U111" s="4" t="str">
        <f t="shared" si="27"/>
        <v>G1 A37.218 X-0.8 Y-16.166 Z18.278</v>
      </c>
    </row>
    <row r="112" spans="2:21">
      <c r="B112">
        <v>100</v>
      </c>
      <c r="C112">
        <v>18</v>
      </c>
      <c r="E112" s="4">
        <f t="shared" si="49"/>
        <v>34.112945541753319</v>
      </c>
      <c r="F112" s="4"/>
      <c r="G112" s="4">
        <f t="shared" ref="G112:H112" si="67">G34</f>
        <v>17.384769304845094</v>
      </c>
      <c r="H112" s="4">
        <f t="shared" si="67"/>
        <v>-16.807052920588337</v>
      </c>
      <c r="I112" s="4">
        <f t="shared" si="47"/>
        <v>-0.8</v>
      </c>
      <c r="J112" s="4"/>
      <c r="K112" s="4" t="s">
        <v>20</v>
      </c>
      <c r="L112" s="4" t="s">
        <v>21</v>
      </c>
      <c r="M112" s="4">
        <f t="shared" si="23"/>
        <v>34.113</v>
      </c>
      <c r="N112" s="4" t="s">
        <v>24</v>
      </c>
      <c r="O112" s="4">
        <f t="shared" si="24"/>
        <v>-0.8</v>
      </c>
      <c r="P112" s="4" t="s">
        <v>23</v>
      </c>
      <c r="Q112" s="4">
        <f t="shared" si="25"/>
        <v>-16.806999999999999</v>
      </c>
      <c r="R112" s="4" t="s">
        <v>22</v>
      </c>
      <c r="S112" s="4">
        <f t="shared" si="26"/>
        <v>17.385000000000002</v>
      </c>
      <c r="T112" s="4"/>
      <c r="U112" s="4" t="str">
        <f t="shared" si="27"/>
        <v>G1 A34.113 X-0.8 Y-16.807 Z17.385</v>
      </c>
    </row>
    <row r="113" spans="1:21">
      <c r="B113" s="6">
        <v>101</v>
      </c>
      <c r="C113">
        <v>19</v>
      </c>
      <c r="E113" s="4">
        <f t="shared" si="49"/>
        <v>31.008109182961832</v>
      </c>
      <c r="F113" s="4"/>
      <c r="G113" s="4">
        <f t="shared" ref="G113:H113" si="68">G35</f>
        <v>16.457735541974877</v>
      </c>
      <c r="H113" s="4">
        <f t="shared" si="68"/>
        <v>-17.399016274896564</v>
      </c>
      <c r="I113" s="4">
        <f t="shared" si="47"/>
        <v>-0.8</v>
      </c>
      <c r="J113" s="4"/>
      <c r="K113" s="4" t="s">
        <v>20</v>
      </c>
      <c r="L113" s="4" t="s">
        <v>21</v>
      </c>
      <c r="M113" s="4">
        <f t="shared" si="23"/>
        <v>31.007999999999999</v>
      </c>
      <c r="N113" s="4" t="s">
        <v>24</v>
      </c>
      <c r="O113" s="4">
        <f t="shared" si="24"/>
        <v>-0.8</v>
      </c>
      <c r="P113" s="4" t="s">
        <v>23</v>
      </c>
      <c r="Q113" s="4">
        <f t="shared" si="25"/>
        <v>-17.399000000000001</v>
      </c>
      <c r="R113" s="4" t="s">
        <v>22</v>
      </c>
      <c r="S113" s="4">
        <f t="shared" si="26"/>
        <v>16.457999999999998</v>
      </c>
      <c r="T113" s="4"/>
      <c r="U113" s="4" t="str">
        <f t="shared" si="27"/>
        <v>G1 A31.008 X-0.8 Y-17.399 Z16.458</v>
      </c>
    </row>
    <row r="114" spans="1:21">
      <c r="B114">
        <v>102</v>
      </c>
      <c r="C114">
        <v>20</v>
      </c>
      <c r="E114" s="4">
        <f t="shared" si="49"/>
        <v>27.903272824170358</v>
      </c>
      <c r="F114" s="4"/>
      <c r="G114" s="4">
        <f t="shared" ref="G114:H114" si="69">G36</f>
        <v>15.500000000000004</v>
      </c>
      <c r="H114" s="4">
        <f t="shared" si="69"/>
        <v>-17.939899665271263</v>
      </c>
      <c r="I114" s="4">
        <f t="shared" si="47"/>
        <v>-0.8</v>
      </c>
      <c r="K114" t="s">
        <v>20</v>
      </c>
      <c r="L114" t="s">
        <v>21</v>
      </c>
      <c r="M114" s="4">
        <f t="shared" si="23"/>
        <v>27.902999999999999</v>
      </c>
      <c r="N114" t="s">
        <v>24</v>
      </c>
      <c r="O114" s="4">
        <f t="shared" si="24"/>
        <v>-0.8</v>
      </c>
      <c r="P114" t="s">
        <v>23</v>
      </c>
      <c r="Q114" s="4">
        <f t="shared" si="25"/>
        <v>-17.940000000000001</v>
      </c>
      <c r="R114" t="s">
        <v>22</v>
      </c>
      <c r="S114" s="4">
        <f t="shared" si="26"/>
        <v>15.5</v>
      </c>
      <c r="U114" s="4" t="str">
        <f t="shared" si="27"/>
        <v>G1 A27.903 X-0.8 Y-17.94 Z15.5</v>
      </c>
    </row>
    <row r="115" spans="1:21" s="6" customFormat="1">
      <c r="A115" s="5" t="s">
        <v>56</v>
      </c>
      <c r="B115" s="6">
        <v>103</v>
      </c>
      <c r="E115" s="6">
        <f>E114</f>
        <v>27.903272824170358</v>
      </c>
      <c r="G115" s="6">
        <f>G114</f>
        <v>15.500000000000004</v>
      </c>
      <c r="H115" s="6">
        <f>H114</f>
        <v>-17.939899665271263</v>
      </c>
      <c r="I115" s="4">
        <f t="shared" si="47"/>
        <v>-0.8</v>
      </c>
      <c r="K115" s="6" t="s">
        <v>20</v>
      </c>
      <c r="L115" s="6" t="s">
        <v>21</v>
      </c>
      <c r="M115" s="6">
        <f t="shared" si="23"/>
        <v>27.902999999999999</v>
      </c>
      <c r="N115" s="6" t="s">
        <v>24</v>
      </c>
      <c r="O115" s="4">
        <f t="shared" si="24"/>
        <v>-0.8</v>
      </c>
      <c r="P115" s="6" t="s">
        <v>23</v>
      </c>
      <c r="Q115" s="4">
        <f t="shared" si="25"/>
        <v>-17.940000000000001</v>
      </c>
      <c r="R115" s="6" t="s">
        <v>22</v>
      </c>
      <c r="S115" s="4">
        <f t="shared" si="26"/>
        <v>15.5</v>
      </c>
      <c r="U115" s="6" t="str">
        <f t="shared" si="27"/>
        <v>G1 A27.903 X-0.8 Y-17.94 Z15.5</v>
      </c>
    </row>
    <row r="116" spans="1:21" s="4" customFormat="1">
      <c r="A116" s="7"/>
      <c r="B116">
        <v>104</v>
      </c>
      <c r="E116" s="6">
        <f>E115</f>
        <v>27.903272824170358</v>
      </c>
      <c r="G116" s="4">
        <f>G115+1</f>
        <v>16.500000000000004</v>
      </c>
      <c r="H116" s="14">
        <f>H115</f>
        <v>-17.939899665271263</v>
      </c>
      <c r="I116" s="4">
        <f t="shared" si="47"/>
        <v>-0.8</v>
      </c>
      <c r="K116" s="14" t="s">
        <v>20</v>
      </c>
      <c r="L116" s="14" t="s">
        <v>21</v>
      </c>
      <c r="M116" s="14">
        <f>M115</f>
        <v>27.902999999999999</v>
      </c>
      <c r="N116" s="14" t="s">
        <v>16</v>
      </c>
      <c r="O116" s="4">
        <f t="shared" si="24"/>
        <v>-0.8</v>
      </c>
      <c r="P116" s="14" t="s">
        <v>23</v>
      </c>
      <c r="Q116" s="4">
        <f t="shared" si="25"/>
        <v>-17.940000000000001</v>
      </c>
      <c r="R116" s="14" t="s">
        <v>22</v>
      </c>
      <c r="S116" s="4">
        <f t="shared" si="26"/>
        <v>16.5</v>
      </c>
      <c r="U116" s="6" t="str">
        <f t="shared" si="27"/>
        <v>G1 A27.903X-0.8 Y-17.94 Z16.5</v>
      </c>
    </row>
    <row r="117" spans="1:21" s="4" customFormat="1">
      <c r="A117" s="7"/>
      <c r="E117" s="4">
        <v>0</v>
      </c>
      <c r="G117" s="14">
        <f>Zc</f>
        <v>45</v>
      </c>
      <c r="H117" s="4">
        <v>0</v>
      </c>
      <c r="I117" s="14">
        <f>Xm</f>
        <v>3.3</v>
      </c>
      <c r="K117" s="4" t="s">
        <v>52</v>
      </c>
      <c r="L117" s="4" t="s">
        <v>21</v>
      </c>
      <c r="M117" s="4">
        <f>ROUND(E117,3)</f>
        <v>0</v>
      </c>
      <c r="N117" s="4" t="s">
        <v>24</v>
      </c>
      <c r="O117" s="4">
        <f t="shared" si="24"/>
        <v>3.3</v>
      </c>
      <c r="P117" s="4" t="s">
        <v>23</v>
      </c>
      <c r="Q117" s="4">
        <f t="shared" si="25"/>
        <v>0</v>
      </c>
      <c r="R117" s="4" t="s">
        <v>22</v>
      </c>
      <c r="S117" s="4">
        <f t="shared" si="26"/>
        <v>45</v>
      </c>
      <c r="U117" s="4" t="str">
        <f>CONCATENATE(K117,L117,M117,N117,O117,P117,Q117,R117,S117)</f>
        <v>G0 A0 X3.3 Y0 Z45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_R1</vt:lpstr>
      <vt:lpstr>_R2</vt:lpstr>
      <vt:lpstr>_TR1</vt:lpstr>
      <vt:lpstr>D</vt:lpstr>
      <vt:lpstr>Xl</vt:lpstr>
      <vt:lpstr>Xm</vt:lpstr>
      <vt:lpstr>Xr</vt:lpstr>
      <vt:lpstr>Zc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none</cp:lastModifiedBy>
  <dcterms:created xsi:type="dcterms:W3CDTF">2016-09-13T16:45:05Z</dcterms:created>
  <dcterms:modified xsi:type="dcterms:W3CDTF">2016-10-14T19:26:33Z</dcterms:modified>
</cp:coreProperties>
</file>